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firstSheet="2" activeTab="2"/>
  </bookViews>
  <sheets>
    <sheet name="Loc" sheetId="1" state="hidden" r:id="rId1"/>
    <sheet name="Nganh" sheetId="2" state="hidden" r:id="rId2"/>
    <sheet name="DSDKDT" sheetId="3" r:id="rId3"/>
  </sheets>
  <definedNames>
    <definedName name="_xlfn.BAHTTEXT" hidden="1">#NAME?</definedName>
    <definedName name="AllSh" localSheetId="0">SUBSTITUTE(ShN,"["&amp;Wb&amp;"]","")</definedName>
    <definedName name="AllSh">SUBSTITUTE(ShN,"["&amp;Wb&amp;"]","")</definedName>
    <definedName name="code">#REF!</definedName>
    <definedName name="codedv">#REF!</definedName>
    <definedName name="Data" localSheetId="0">OFFSET(INDIRECT("'"&amp;'Loc'!A$8&amp;"'!$A$1"),1,1,MATCH(REPT("Z",255),INDIRECT("'"&amp;'Loc'!A$8&amp;"'!$B$1:B1000"))-1,14)</definedName>
    <definedName name="DS">OFFSET(#REF!,,,MATCH(REPT("Z",255),#REF!)-1,)</definedName>
    <definedName name="DV">#REF!</definedName>
    <definedName name="LocDs" localSheetId="0">IF('Loc'!$G$6="Xí nghiệp",ROW(DS),IF(OFFSET(DS,,1)='Loc'!$G$6,ROW(DS),""))</definedName>
    <definedName name="Month" localSheetId="0">OFFSET('Loc'!Data,-1,2,1,12)</definedName>
    <definedName name="Month">OFFSET(Data,-1,2,1,12)</definedName>
    <definedName name="NGHE">#REF!</definedName>
    <definedName name="NoSs">GET.WORKBOOK(ROW(INDIRECT("A4")))</definedName>
    <definedName name="_xlnm.Print_Area" localSheetId="0">'Loc'!$A:$J</definedName>
    <definedName name="_xlnm.Print_Titles" localSheetId="2">'DSDKDT'!$4:$4</definedName>
    <definedName name="_xlnm.Print_Titles" localSheetId="0">'Loc'!$1:$28</definedName>
    <definedName name="ShN">GET.WORKBOOK(ROW(INDIRECT("A1")))</definedName>
    <definedName name="STT">OFFSET(#REF!,,,COUNTA(#REF!))</definedName>
    <definedName name="Thg">#REF!</definedName>
    <definedName name="To">OFFSET(#REF!,,,COUNTA(#REF!),)</definedName>
    <definedName name="User" localSheetId="0">OFFSET('Loc'!Data,MATCH(SMALL('Loc'!LocDs,'Loc'!$A1),'Loc'!LocDs,0)-1,2,1,12)</definedName>
    <definedName name="Wb">GET.WORKBOOK(ROW(INDIRECT("A16")))</definedName>
  </definedNames>
  <calcPr fullCalcOnLoad="1"/>
</workbook>
</file>

<file path=xl/sharedStrings.xml><?xml version="1.0" encoding="utf-8"?>
<sst xmlns="http://schemas.openxmlformats.org/spreadsheetml/2006/main" count="635" uniqueCount="394">
  <si>
    <t>Tên Sheet</t>
  </si>
  <si>
    <t>STT</t>
  </si>
  <si>
    <t xml:space="preserve">     Trang:</t>
  </si>
  <si>
    <t>CỘNG HÒA XÃ HỘI CHỦ NGHĨA VIỆT NAM
Độc lập - Tự do - Hạnh phúc</t>
  </si>
  <si>
    <t>NHẬP TIT VÀO ĐÂY</t>
  </si>
  <si>
    <t>Ngày sinh</t>
  </si>
  <si>
    <t>Họ và tên</t>
  </si>
  <si>
    <t>Khoa học môi trường</t>
  </si>
  <si>
    <t>Kỹ thuật trắc địa - bản đồ</t>
  </si>
  <si>
    <t>Thủy văn học</t>
  </si>
  <si>
    <t>Quản lý đất đai</t>
  </si>
  <si>
    <t>Nam</t>
  </si>
  <si>
    <t>Khí tượng và Khí hậu học</t>
  </si>
  <si>
    <t>Quản lý tài nguyên và môi trường</t>
  </si>
  <si>
    <t>Nữ</t>
  </si>
  <si>
    <t>Nguyễn Trần Linh Chi</t>
  </si>
  <si>
    <t>30/11/1996</t>
  </si>
  <si>
    <t>Chu Quốc Công</t>
  </si>
  <si>
    <t>07/02/1997</t>
  </si>
  <si>
    <t>Nguyễn Vũ Thùy Dương</t>
  </si>
  <si>
    <t>02/08/1997</t>
  </si>
  <si>
    <t>08/11/1994</t>
  </si>
  <si>
    <t>Nguyễn Việt Anh</t>
  </si>
  <si>
    <t>Nguyễn Trọng Nhân</t>
  </si>
  <si>
    <t>09/06/1993</t>
  </si>
  <si>
    <t>Ngô Mạnh Cường</t>
  </si>
  <si>
    <t>09/02/1997</t>
  </si>
  <si>
    <t>08/04/1995</t>
  </si>
  <si>
    <t>Nguyễn Thị Trang</t>
  </si>
  <si>
    <t>08/02/1993</t>
  </si>
  <si>
    <t>Bùi Thị Phương</t>
  </si>
  <si>
    <t>Nguyễn Diệu Linh</t>
  </si>
  <si>
    <t>05/10/1987</t>
  </si>
  <si>
    <t>Vũ Thùy Dung</t>
  </si>
  <si>
    <t>11/08/1997</t>
  </si>
  <si>
    <t>Nguyễn Thị Hà</t>
  </si>
  <si>
    <t>Nguyễn Đình Thành Công</t>
  </si>
  <si>
    <t>30/09/1997</t>
  </si>
  <si>
    <t>Đào Thị Thanh Thủy</t>
  </si>
  <si>
    <t>02/12/1995</t>
  </si>
  <si>
    <t>Nguyễn Thị Trà Giang</t>
  </si>
  <si>
    <t>01/08/1985</t>
  </si>
  <si>
    <t>Đinh Trọng Nghĩa</t>
  </si>
  <si>
    <t>31/12/1989</t>
  </si>
  <si>
    <t>Nguyễn Hữu Tài</t>
  </si>
  <si>
    <t>26/11/1996</t>
  </si>
  <si>
    <t>Trần Thị Hà My</t>
  </si>
  <si>
    <t>25/07/1997</t>
  </si>
  <si>
    <t>Ninh Thị Thanh Hà</t>
  </si>
  <si>
    <t>Nguyễn Xuân Quỳnh</t>
  </si>
  <si>
    <t>25/01/1993</t>
  </si>
  <si>
    <t>Trần Ngọc Bích</t>
  </si>
  <si>
    <t>05/10/1994</t>
  </si>
  <si>
    <t>Quách Phương Hạnh</t>
  </si>
  <si>
    <t>08/12/1994</t>
  </si>
  <si>
    <t>Nguyễn Quang Nhật</t>
  </si>
  <si>
    <t>02/08/1994</t>
  </si>
  <si>
    <t>Đặng Thị Hương</t>
  </si>
  <si>
    <t>Nguyễn Gia Trường</t>
  </si>
  <si>
    <t>20/11/1978</t>
  </si>
  <si>
    <t>08/09/1979</t>
  </si>
  <si>
    <t xml:space="preserve">Nam </t>
  </si>
  <si>
    <t>Lưu Quang Thắng</t>
  </si>
  <si>
    <t>Trần Mạnh Hùng</t>
  </si>
  <si>
    <t>27/02/1993</t>
  </si>
  <si>
    <t>Đào Minh Quân</t>
  </si>
  <si>
    <t>11/11/1996</t>
  </si>
  <si>
    <t>Phạm Công Phước</t>
  </si>
  <si>
    <t>28/12/1997</t>
  </si>
  <si>
    <t>Hoàng Anh Tuân</t>
  </si>
  <si>
    <t>Vũ Tuấn Nghĩa</t>
  </si>
  <si>
    <t>16/10/1992</t>
  </si>
  <si>
    <t>Nguyễn Quỳnh Anh</t>
  </si>
  <si>
    <t>06/08/1995</t>
  </si>
  <si>
    <t>Nguyễn Tuyết Lê</t>
  </si>
  <si>
    <t>17/07/1995</t>
  </si>
  <si>
    <t>Đỗ Bá Nhật Minh</t>
  </si>
  <si>
    <t>Lê Minh Quân</t>
  </si>
  <si>
    <t>17/08/1997</t>
  </si>
  <si>
    <t>Tống Phước Duy</t>
  </si>
  <si>
    <t>01/01/1994</t>
  </si>
  <si>
    <t>Nguyễn Thị Thanh Hoa</t>
  </si>
  <si>
    <t>04/10/1997</t>
  </si>
  <si>
    <t>Nguyễn Văn Tâm Tân</t>
  </si>
  <si>
    <t>21/07/1991</t>
  </si>
  <si>
    <t>Nguyễn Đức Ngọc</t>
  </si>
  <si>
    <t>12/07/1984</t>
  </si>
  <si>
    <t>Khuất Thị Thư</t>
  </si>
  <si>
    <t>17/03/1987</t>
  </si>
  <si>
    <t>Phạm Thị Trang</t>
  </si>
  <si>
    <t>08/05/1989</t>
  </si>
  <si>
    <t>Trần Ngọc Đức</t>
  </si>
  <si>
    <t>14/08/1992</t>
  </si>
  <si>
    <t>Hà Hải Anh</t>
  </si>
  <si>
    <t>27/10/1997</t>
  </si>
  <si>
    <t>Đinh Quốc Phong</t>
  </si>
  <si>
    <t>04/08/1997</t>
  </si>
  <si>
    <t>Hà Nam Linh</t>
  </si>
  <si>
    <t>29/11/1986</t>
  </si>
  <si>
    <t>Nguyễn Trọng Huy</t>
  </si>
  <si>
    <t>Lường Thị Hạnh</t>
  </si>
  <si>
    <t>06/07/1984</t>
  </si>
  <si>
    <t>Đào Thị Kiều Diễm</t>
  </si>
  <si>
    <t>19/06/1997</t>
  </si>
  <si>
    <t>Lại Đức Mạnh</t>
  </si>
  <si>
    <t>Hoàng Thị Bích Thủy</t>
  </si>
  <si>
    <t>19/01/1989</t>
  </si>
  <si>
    <t>Nguyễn Thị Hạnh</t>
  </si>
  <si>
    <t>Lại Thị Nhu</t>
  </si>
  <si>
    <t>25/10/1976</t>
  </si>
  <si>
    <t>Trần Vũ Bảo Ngọc</t>
  </si>
  <si>
    <t>Lê Thị Trọng</t>
  </si>
  <si>
    <t>24/03/1992</t>
  </si>
  <si>
    <t>Trần Quang Vinh</t>
  </si>
  <si>
    <t>Bùi Thanh Tùng</t>
  </si>
  <si>
    <t>01/02/1990</t>
  </si>
  <si>
    <t>10/02/1987</t>
  </si>
  <si>
    <t>Lê Văn Đức</t>
  </si>
  <si>
    <t>Nguyễn Thị Thu Trang</t>
  </si>
  <si>
    <t>19/10/1993</t>
  </si>
  <si>
    <t>03/09/1978</t>
  </si>
  <si>
    <t>09/10/1997</t>
  </si>
  <si>
    <t>Ghi chú</t>
  </si>
  <si>
    <t>CHD120.001</t>
  </si>
  <si>
    <t>CHD120.002</t>
  </si>
  <si>
    <t>CHD120.003</t>
  </si>
  <si>
    <t>CHD120.005</t>
  </si>
  <si>
    <t>CHD120.006</t>
  </si>
  <si>
    <t>CHD120.008</t>
  </si>
  <si>
    <t>CHD120.009</t>
  </si>
  <si>
    <t>CHD120.011</t>
  </si>
  <si>
    <t>CHD120.012</t>
  </si>
  <si>
    <t>CHD120.013</t>
  </si>
  <si>
    <t>CHD120.014</t>
  </si>
  <si>
    <t>CHD120.015</t>
  </si>
  <si>
    <t>CHD120.016</t>
  </si>
  <si>
    <t>CHD120.018</t>
  </si>
  <si>
    <t>CHD120.020</t>
  </si>
  <si>
    <t>CHD120.021</t>
  </si>
  <si>
    <t>CHD120.022</t>
  </si>
  <si>
    <t>CHD120.023</t>
  </si>
  <si>
    <t>CHD120.024</t>
  </si>
  <si>
    <t>CHD120.025</t>
  </si>
  <si>
    <t>CHD120.026</t>
  </si>
  <si>
    <t>CHD120.027</t>
  </si>
  <si>
    <t>CHD120.028</t>
  </si>
  <si>
    <t>CHD120.029</t>
  </si>
  <si>
    <t>CHD120.030</t>
  </si>
  <si>
    <t>CHD120.031</t>
  </si>
  <si>
    <t>CHD120.032</t>
  </si>
  <si>
    <t>CHD120.033</t>
  </si>
  <si>
    <t>CHD120.034</t>
  </si>
  <si>
    <t>CHD120.035</t>
  </si>
  <si>
    <t>CHD120.036</t>
  </si>
  <si>
    <t>CHD120.037</t>
  </si>
  <si>
    <t>CHD120.038</t>
  </si>
  <si>
    <t>CHD120.039</t>
  </si>
  <si>
    <t>CHD120.040</t>
  </si>
  <si>
    <t>CHD120.041</t>
  </si>
  <si>
    <t>CHD120.042</t>
  </si>
  <si>
    <t>CHD120.043</t>
  </si>
  <si>
    <t>CHD120.044</t>
  </si>
  <si>
    <t>CHD120.045</t>
  </si>
  <si>
    <t>CHD120.046</t>
  </si>
  <si>
    <t>CHD120.047</t>
  </si>
  <si>
    <t>CHD120.048</t>
  </si>
  <si>
    <t>CHD120.049</t>
  </si>
  <si>
    <t>CHD120.050</t>
  </si>
  <si>
    <t>CHD120.051</t>
  </si>
  <si>
    <t>CHD120.052</t>
  </si>
  <si>
    <t>CHD120.053</t>
  </si>
  <si>
    <t>CHD120.054</t>
  </si>
  <si>
    <t>CHD120.055</t>
  </si>
  <si>
    <t>CHD120.056</t>
  </si>
  <si>
    <t>CHD120.057</t>
  </si>
  <si>
    <t>CHD120.058</t>
  </si>
  <si>
    <t>CHD120.059</t>
  </si>
  <si>
    <t>CHD120.060</t>
  </si>
  <si>
    <t>CHD120.061</t>
  </si>
  <si>
    <t>CHD120.062</t>
  </si>
  <si>
    <t>25/08/1987</t>
  </si>
  <si>
    <t>15/09/1997</t>
  </si>
  <si>
    <t>13/09/1989</t>
  </si>
  <si>
    <t>16/08/1985</t>
  </si>
  <si>
    <t>20/06/1982</t>
  </si>
  <si>
    <t>15/07/1997</t>
  </si>
  <si>
    <t>Cần bổ sung hồ sơ</t>
  </si>
  <si>
    <t>Miễn thi</t>
  </si>
  <si>
    <t>Mã HS</t>
  </si>
  <si>
    <t>XXX</t>
  </si>
  <si>
    <t>ĐT</t>
  </si>
  <si>
    <t>Ngành</t>
  </si>
  <si>
    <t>Tên ngành</t>
  </si>
  <si>
    <t>Phòng thi</t>
  </si>
  <si>
    <t>Số báo danh</t>
  </si>
  <si>
    <t>Giới tính</t>
  </si>
  <si>
    <t>Hộ khẩu</t>
  </si>
  <si>
    <t xml:space="preserve">Lê Thị Hạnh </t>
  </si>
  <si>
    <t>11/10/1977</t>
  </si>
  <si>
    <t>CHD120.063</t>
  </si>
  <si>
    <t>DANH SÁCH THÍ SINH ĐỦ ĐIỀU KIỆN DỰ THI TRÌNH ĐỘ THẠC SĨ ĐỢT 1 NĂM 2020</t>
  </si>
  <si>
    <t>Linh</t>
  </si>
  <si>
    <t>Dung</t>
  </si>
  <si>
    <t>Dương</t>
  </si>
  <si>
    <t>Công</t>
  </si>
  <si>
    <t>Quân</t>
  </si>
  <si>
    <t>Hà</t>
  </si>
  <si>
    <t>Nhật</t>
  </si>
  <si>
    <t>Trường</t>
  </si>
  <si>
    <t>Tuân</t>
  </si>
  <si>
    <t>Nghĩa</t>
  </si>
  <si>
    <t>Lê</t>
  </si>
  <si>
    <t>Minh</t>
  </si>
  <si>
    <t>Duy</t>
  </si>
  <si>
    <t>Hoa</t>
  </si>
  <si>
    <t>Ngọc</t>
  </si>
  <si>
    <t>Thư</t>
  </si>
  <si>
    <t>Đức</t>
  </si>
  <si>
    <t>Anh</t>
  </si>
  <si>
    <t>Hạnh</t>
  </si>
  <si>
    <t>Mạnh</t>
  </si>
  <si>
    <t>Thủy</t>
  </si>
  <si>
    <t>Trọng</t>
  </si>
  <si>
    <t>Vinh</t>
  </si>
  <si>
    <t>Tân</t>
  </si>
  <si>
    <t>Huy</t>
  </si>
  <si>
    <t>Diễm</t>
  </si>
  <si>
    <t>Quỳnh</t>
  </si>
  <si>
    <t>Bích</t>
  </si>
  <si>
    <t>Chi</t>
  </si>
  <si>
    <t>Phước</t>
  </si>
  <si>
    <t>Tùng</t>
  </si>
  <si>
    <t>Nhân</t>
  </si>
  <si>
    <t>Trang</t>
  </si>
  <si>
    <t>Tài</t>
  </si>
  <si>
    <t>My</t>
  </si>
  <si>
    <t>Thắng</t>
  </si>
  <si>
    <t>Cường</t>
  </si>
  <si>
    <t>Phương</t>
  </si>
  <si>
    <t>Giang</t>
  </si>
  <si>
    <t>Hương</t>
  </si>
  <si>
    <t>Hùng</t>
  </si>
  <si>
    <t>Nhu</t>
  </si>
  <si>
    <t>Phong</t>
  </si>
  <si>
    <t>Chu</t>
  </si>
  <si>
    <t>Trần</t>
  </si>
  <si>
    <t>Vũ</t>
  </si>
  <si>
    <t>Tống</t>
  </si>
  <si>
    <t>Lường</t>
  </si>
  <si>
    <t>Nguyễn</t>
  </si>
  <si>
    <t>Lại</t>
  </si>
  <si>
    <t>Đào</t>
  </si>
  <si>
    <t>Khuất</t>
  </si>
  <si>
    <t>Hoàng</t>
  </si>
  <si>
    <t>Quách</t>
  </si>
  <si>
    <t>Phạm</t>
  </si>
  <si>
    <t>Bùi</t>
  </si>
  <si>
    <t>Đinh</t>
  </si>
  <si>
    <t>Lưu</t>
  </si>
  <si>
    <t>Ngô</t>
  </si>
  <si>
    <t>Đặng</t>
  </si>
  <si>
    <t xml:space="preserve">Hải </t>
  </si>
  <si>
    <t xml:space="preserve">Quốc </t>
  </si>
  <si>
    <t xml:space="preserve">Ngọc </t>
  </si>
  <si>
    <t xml:space="preserve">Thùy </t>
  </si>
  <si>
    <t xml:space="preserve">Phước </t>
  </si>
  <si>
    <t xml:space="preserve">Thanh </t>
  </si>
  <si>
    <t xml:space="preserve">Thị </t>
  </si>
  <si>
    <t xml:space="preserve">Tuyết </t>
  </si>
  <si>
    <t xml:space="preserve">Diệu </t>
  </si>
  <si>
    <t xml:space="preserve">Đức </t>
  </si>
  <si>
    <t xml:space="preserve">Nhật </t>
  </si>
  <si>
    <t xml:space="preserve">Tuấn </t>
  </si>
  <si>
    <t xml:space="preserve">Quang </t>
  </si>
  <si>
    <t xml:space="preserve">Minh </t>
  </si>
  <si>
    <t xml:space="preserve">Bích </t>
  </si>
  <si>
    <t xml:space="preserve">Gia </t>
  </si>
  <si>
    <t xml:space="preserve">Anh </t>
  </si>
  <si>
    <t xml:space="preserve">Kiều </t>
  </si>
  <si>
    <t xml:space="preserve">Trọng </t>
  </si>
  <si>
    <t xml:space="preserve">Tâm </t>
  </si>
  <si>
    <t xml:space="preserve">Linh </t>
  </si>
  <si>
    <t xml:space="preserve">Phương </t>
  </si>
  <si>
    <t xml:space="preserve">Công </t>
  </si>
  <si>
    <t xml:space="preserve">Xuân </t>
  </si>
  <si>
    <t xml:space="preserve">Văn </t>
  </si>
  <si>
    <t xml:space="preserve">Hà </t>
  </si>
  <si>
    <t xml:space="preserve">Hữu </t>
  </si>
  <si>
    <t xml:space="preserve">Thu </t>
  </si>
  <si>
    <t xml:space="preserve">Thị  </t>
  </si>
  <si>
    <t xml:space="preserve">Quỳnh </t>
  </si>
  <si>
    <t xml:space="preserve">Việt </t>
  </si>
  <si>
    <t xml:space="preserve">Thành </t>
  </si>
  <si>
    <t xml:space="preserve">Mạnh </t>
  </si>
  <si>
    <t xml:space="preserve">Trà </t>
  </si>
  <si>
    <t xml:space="preserve">Bảo </t>
  </si>
  <si>
    <t>Nguyễn Vũ</t>
  </si>
  <si>
    <t>Ninh Thị</t>
  </si>
  <si>
    <t>Nguyễn Thị</t>
  </si>
  <si>
    <t>Đỗ Bá</t>
  </si>
  <si>
    <t>Hoàng Thị</t>
  </si>
  <si>
    <t>Đào Thị</t>
  </si>
  <si>
    <t>Nguyễn Văn</t>
  </si>
  <si>
    <t>Nguyễn Trần</t>
  </si>
  <si>
    <t>Trần Thị</t>
  </si>
  <si>
    <t>Lê Thị</t>
  </si>
  <si>
    <t>Nguyễn Đình</t>
  </si>
  <si>
    <t>Trần Vũ</t>
  </si>
  <si>
    <t>Trần Văn Hải</t>
  </si>
  <si>
    <t>09/09/1995</t>
  </si>
  <si>
    <t>CHD120.064</t>
  </si>
  <si>
    <t>Hải</t>
  </si>
  <si>
    <r>
      <rPr>
        <b/>
        <i/>
        <sz val="12"/>
        <rFont val="Times New Roman"/>
        <family val="1"/>
      </rPr>
      <t xml:space="preserve">   Ghi chú: </t>
    </r>
    <r>
      <rPr>
        <i/>
        <sz val="12"/>
        <rFont val="Times New Roman"/>
        <family val="1"/>
      </rPr>
      <t>Những thí sinh thuộc diện cần bổ sung hồ sơ phải hoàn thiện hồ sơ trước ngày 25 tháng 06 năm 2020. Sau thời hạn trên, nếu thí sinh không hoàn thiện hồ sơ đầy đủ sẽ bị loại khỏi danh sách phòng thi</t>
    </r>
  </si>
  <si>
    <t>Bùi Thị Bích Ngọc</t>
  </si>
  <si>
    <t>20/09/1996</t>
  </si>
  <si>
    <t>Bùi Anh Tuấn</t>
  </si>
  <si>
    <t>22/08/1997</t>
  </si>
  <si>
    <t>Dương Minh Hiếu</t>
  </si>
  <si>
    <t>08/11/1997</t>
  </si>
  <si>
    <t>CHD120.065</t>
  </si>
  <si>
    <t>CHD120.066</t>
  </si>
  <si>
    <t>CHD120.067</t>
  </si>
  <si>
    <t>Bùi Thị</t>
  </si>
  <si>
    <t>Tuấn</t>
  </si>
  <si>
    <t>Hiếu</t>
  </si>
  <si>
    <t>Nguyễn Thị Thu Hằng</t>
  </si>
  <si>
    <t>30/11/1984</t>
  </si>
  <si>
    <t>CHD120.068</t>
  </si>
  <si>
    <t>Hằng</t>
  </si>
  <si>
    <t>DMT.00001</t>
  </si>
  <si>
    <t>DMT.00002</t>
  </si>
  <si>
    <t>DMT.00003</t>
  </si>
  <si>
    <t>DMT.00004</t>
  </si>
  <si>
    <t>DMT.00005</t>
  </si>
  <si>
    <t>DMT.00006</t>
  </si>
  <si>
    <t>DMT.00007</t>
  </si>
  <si>
    <t>DMT.00008</t>
  </si>
  <si>
    <t>DMT.00009</t>
  </si>
  <si>
    <t>DMT.00010</t>
  </si>
  <si>
    <t>DMT.00011</t>
  </si>
  <si>
    <t>DMT.00012</t>
  </si>
  <si>
    <t>DMT.00013</t>
  </si>
  <si>
    <t>DMT.00014</t>
  </si>
  <si>
    <t>DMT.00015</t>
  </si>
  <si>
    <t>DMT.00016</t>
  </si>
  <si>
    <t>DMT.00017</t>
  </si>
  <si>
    <t>DMT.00018</t>
  </si>
  <si>
    <t>DMT.00019</t>
  </si>
  <si>
    <t>DMT.00020</t>
  </si>
  <si>
    <t>DMT.00021</t>
  </si>
  <si>
    <t>DMT.00022</t>
  </si>
  <si>
    <t>DMT.00023</t>
  </si>
  <si>
    <t>DMT.00024</t>
  </si>
  <si>
    <t>DMT.00025</t>
  </si>
  <si>
    <t>DMT.00026</t>
  </si>
  <si>
    <t>DMT.00027</t>
  </si>
  <si>
    <t>DMT.00028</t>
  </si>
  <si>
    <t>DMT.00029</t>
  </si>
  <si>
    <t>DMT.00030</t>
  </si>
  <si>
    <t>DMT.00031</t>
  </si>
  <si>
    <t>DMT.00032</t>
  </si>
  <si>
    <t>DMT.00033</t>
  </si>
  <si>
    <t>DMT.00034</t>
  </si>
  <si>
    <t>DMT.00035</t>
  </si>
  <si>
    <t>DMT.00036</t>
  </si>
  <si>
    <t>DMT.00037</t>
  </si>
  <si>
    <t>DMT.00038</t>
  </si>
  <si>
    <t>DMT.00039</t>
  </si>
  <si>
    <t>DMT.00040</t>
  </si>
  <si>
    <t>DMT.00041</t>
  </si>
  <si>
    <t>DMT.00042</t>
  </si>
  <si>
    <t>DMT.00043</t>
  </si>
  <si>
    <t>DMT.00044</t>
  </si>
  <si>
    <t>DMT.00045</t>
  </si>
  <si>
    <t>DMT.00046</t>
  </si>
  <si>
    <t>DMT.00047</t>
  </si>
  <si>
    <t>DMT.00048</t>
  </si>
  <si>
    <t>DMT.00049</t>
  </si>
  <si>
    <t>DMT.00050</t>
  </si>
  <si>
    <t>DMT.00051</t>
  </si>
  <si>
    <t>DMT.00052</t>
  </si>
  <si>
    <t>DMT.00053</t>
  </si>
  <si>
    <t>DMT.00054</t>
  </si>
  <si>
    <t>DMT.00055</t>
  </si>
  <si>
    <t>DMT.00056</t>
  </si>
  <si>
    <t>DMT.00057</t>
  </si>
  <si>
    <t>DMT.00058</t>
  </si>
  <si>
    <t>DMT.00059</t>
  </si>
  <si>
    <t>DMT.00060</t>
  </si>
  <si>
    <t>DMT.00061</t>
  </si>
  <si>
    <t>DMT.00062</t>
  </si>
  <si>
    <t>DMT.00063</t>
  </si>
  <si>
    <t>Miễn thi môn tiếng Anh</t>
  </si>
  <si>
    <t>Kèm theo Quyết định số: 1953/QĐ-TĐHHN, ngày  05 tháng 06 năm 2020 của Chủ tịch Hội đồng tuyển sinh trình độ thạc sĩ năm 2020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</si>
</sst>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0\ ;\(\$#,##0\)"/>
    <numFmt numFmtId="181" formatCode="_ * #,##0_ ;_ * \-#,##0_ ;_ * &quot;-&quot;_ ;_ @_ "/>
    <numFmt numFmtId="182" formatCode="_-* #,##0_-;\-* #,##0_-;_-* &quot;-&quot;_-;_-@_-"/>
    <numFmt numFmtId="183" formatCode="_-* #,##0.00_-;\-* #,##0.00_-;_-* &quot;-&quot;??_-;_-@_-"/>
    <numFmt numFmtId="184" formatCode="_ * #,##0.00_ ;_ * \-#,##0.00_ ;_ * &quot;-&quot;??_ ;_ @_ "/>
    <numFmt numFmtId="185" formatCode="_ &quot;\&quot;* #,##0_ ;_ &quot;\&quot;* \-#,##0_ ;_ &quot;\&quot;* &quot;-&quot;_ ;_ @_ "/>
    <numFmt numFmtId="186" formatCode="_ &quot;\&quot;* #,##0.00_ ;_ &quot;\&quot;* \-#,##0.00_ ;_ &quot;\&quot;* &quot;-&quot;??_ ;_ @_ "/>
    <numFmt numFmtId="187" formatCode="_-&quot;$&quot;* #,##0_-;\-&quot;$&quot;* #,##0_-;_-&quot;$&quot;* &quot;-&quot;_-;_-@_-"/>
    <numFmt numFmtId="188" formatCode="_-&quot;$&quot;* #,##0.00_-;\-&quot;$&quot;* #,##0.00_-;_-&quot;$&quot;* &quot;-&quot;??_-;_-@_-"/>
    <numFmt numFmtId="189" formatCode="[=0]&quot;&quot;;General"/>
    <numFmt numFmtId="190" formatCode="&quot;T&quot;##"/>
    <numFmt numFmtId="191" formatCode="mm"/>
    <numFmt numFmtId="192" formatCode="[$-409]h:mm:ss\ AM/PM"/>
    <numFmt numFmtId="193" formatCode="[$-409]dddd\,\ mmmm\ dd\,\ yyyy"/>
    <numFmt numFmtId="194" formatCode="m/d;@"/>
    <numFmt numFmtId="195" formatCode="[$-409]h:mm\ AM/PM;@"/>
    <numFmt numFmtId="196" formatCode="&quot;STT&quot;"/>
    <numFmt numFmtId="197" formatCode="0.0"/>
    <numFmt numFmtId="198" formatCode="[=0]&quot;&quot;;mm/yyyy"/>
    <numFmt numFmtId="199" formatCode="mm/yyyy"/>
    <numFmt numFmtId="200" formatCode="&quot;Yes&quot;;&quot;Yes&quot;;&quot;No&quot;"/>
    <numFmt numFmtId="201" formatCode="&quot;True&quot;;&quot;True&quot;;&quot;False&quot;"/>
    <numFmt numFmtId="202" formatCode="&quot;On&quot;;&quot;On&quot;;&quot;Off&quot;"/>
    <numFmt numFmtId="203" formatCode="[$€-2]\ #,##0.00_);[Red]\([$€-2]\ #,##0.00\)"/>
    <numFmt numFmtId="204" formatCode="_(* #,##0.0_);_(* \(#,##0.0\);_(* &quot;-&quot;??_);_(@_)"/>
    <numFmt numFmtId="205" formatCode="_(* #,##0_);_(* \(#,##0\);_(* &quot;-&quot;??_);_(@_)"/>
    <numFmt numFmtId="206" formatCode="0000"/>
    <numFmt numFmtId="207" formatCode="000000000"/>
    <numFmt numFmtId="208" formatCode="[$-42A]dd\ mmmm\ yyyy"/>
    <numFmt numFmtId="209" formatCode="[$-409]dddd\,\ mmmm\ d\,\ yyyy"/>
    <numFmt numFmtId="210" formatCode="dd/mm/yyyy"/>
    <numFmt numFmtId="211" formatCode="yyyy\-mm\-dd;@"/>
  </numFmts>
  <fonts count="66">
    <font>
      <sz val="10"/>
      <name val="Times New Roman"/>
      <family val="0"/>
    </font>
    <font>
      <sz val="12"/>
      <color indexed="8"/>
      <name val="Times New Roman"/>
      <family val="2"/>
    </font>
    <font>
      <sz val="12"/>
      <name val="Times New Roman"/>
      <family val="1"/>
    </font>
    <font>
      <sz val="10"/>
      <name val="Arial"/>
      <family val="2"/>
    </font>
    <font>
      <b/>
      <sz val="12"/>
      <name val="Times New Roman"/>
      <family val="1"/>
    </font>
    <font>
      <b/>
      <sz val="12"/>
      <name val="Arial"/>
      <family val="2"/>
    </font>
    <font>
      <b/>
      <sz val="14"/>
      <name val=".VnTimeH"/>
      <family val="2"/>
    </font>
    <font>
      <u val="single"/>
      <sz val="10"/>
      <color indexed="12"/>
      <name val="Arial"/>
      <family val="2"/>
    </font>
    <font>
      <sz val="14"/>
      <name val="뼻뮝"/>
      <family val="3"/>
    </font>
    <font>
      <sz val="12"/>
      <name val="바탕체"/>
      <family val="3"/>
    </font>
    <font>
      <sz val="12"/>
      <name val="뼻뮝"/>
      <family val="1"/>
    </font>
    <font>
      <sz val="12"/>
      <name val="新細明體"/>
      <family val="0"/>
    </font>
    <font>
      <sz val="11"/>
      <name val="Arial"/>
      <family val="2"/>
    </font>
    <font>
      <b/>
      <sz val="10"/>
      <name val="Times New Roman"/>
      <family val="1"/>
    </font>
    <font>
      <sz val="8"/>
      <name val="Times New Roman"/>
      <family val="1"/>
    </font>
    <font>
      <sz val="12"/>
      <color indexed="9"/>
      <name val="Times New Roman"/>
      <family val="1"/>
    </font>
    <font>
      <b/>
      <sz val="16"/>
      <name val="Times New Roman"/>
      <family val="1"/>
    </font>
    <font>
      <b/>
      <sz val="12"/>
      <color indexed="43"/>
      <name val="Times New Roman"/>
      <family val="1"/>
    </font>
    <font>
      <i/>
      <sz val="9"/>
      <color indexed="9"/>
      <name val="Tahoma"/>
      <family val="2"/>
    </font>
    <font>
      <b/>
      <sz val="12"/>
      <color indexed="9"/>
      <name val="Times New Roman"/>
      <family val="1"/>
    </font>
    <font>
      <b/>
      <sz val="10"/>
      <color indexed="43"/>
      <name val="Times New Roman"/>
      <family val="1"/>
    </font>
    <font>
      <b/>
      <sz val="10"/>
      <color indexed="56"/>
      <name val="Times New Roman"/>
      <family val="1"/>
    </font>
    <font>
      <u val="single"/>
      <sz val="10"/>
      <color indexed="12"/>
      <name val="Times New Roman"/>
      <family val="1"/>
    </font>
    <font>
      <u val="single"/>
      <sz val="10"/>
      <color indexed="36"/>
      <name val="Times New Roman"/>
      <family val="1"/>
    </font>
    <font>
      <sz val="12"/>
      <name val=".VnTime"/>
      <family val="2"/>
    </font>
    <font>
      <sz val="14"/>
      <name val="Times New Roman"/>
      <family val="1"/>
    </font>
    <font>
      <b/>
      <sz val="12"/>
      <color indexed="12"/>
      <name val="Times New Roman"/>
      <family val="1"/>
    </font>
    <font>
      <b/>
      <sz val="12"/>
      <color indexed="10"/>
      <name val="Times New Roman"/>
      <family val="1"/>
    </font>
    <font>
      <b/>
      <sz val="10"/>
      <color indexed="10"/>
      <name val="Times New Roman"/>
      <family val="1"/>
    </font>
    <font>
      <sz val="10"/>
      <name val=".VnTimeH"/>
      <family val="2"/>
    </font>
    <font>
      <i/>
      <sz val="12"/>
      <name val="Times New Roman"/>
      <family val="1"/>
    </font>
    <font>
      <b/>
      <sz val="14"/>
      <name val="Times New Roman"/>
      <family val="1"/>
    </font>
    <font>
      <b/>
      <i/>
      <sz val="12"/>
      <name val="Times New Roman"/>
      <family val="1"/>
    </font>
    <font>
      <sz val="12"/>
      <color indexed="20"/>
      <name val="Times New Roman"/>
      <family val="2"/>
    </font>
    <font>
      <b/>
      <sz val="12"/>
      <color indexed="52"/>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ahoma"/>
      <family val="2"/>
    </font>
    <font>
      <b/>
      <sz val="10"/>
      <color indexed="1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54" fillId="0" borderId="0" applyNumberFormat="0" applyFill="0" applyBorder="0" applyAlignment="0" applyProtection="0"/>
    <xf numFmtId="2" fontId="3" fillId="0" borderId="0" applyFont="0" applyFill="0" applyBorder="0" applyAlignment="0" applyProtection="0"/>
    <xf numFmtId="0" fontId="23" fillId="0" borderId="0" applyNumberFormat="0" applyFill="0" applyBorder="0" applyAlignment="0" applyProtection="0"/>
    <xf numFmtId="0" fontId="55" fillId="28" borderId="0" applyNumberFormat="0" applyBorder="0" applyAlignment="0" applyProtection="0"/>
    <xf numFmtId="0" fontId="5" fillId="0" borderId="3" applyNumberFormat="0" applyAlignment="0" applyProtection="0"/>
    <xf numFmtId="0" fontId="5" fillId="0" borderId="4">
      <alignment horizontal="left" vertical="center"/>
      <protection/>
    </xf>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49" fontId="6" fillId="0" borderId="8">
      <alignment vertical="center"/>
      <protection/>
    </xf>
    <xf numFmtId="0" fontId="22" fillId="0" borderId="0" applyNumberFormat="0" applyFill="0" applyBorder="0" applyAlignment="0" applyProtection="0"/>
    <xf numFmtId="0" fontId="59" fillId="29" borderId="1" applyNumberFormat="0" applyAlignment="0" applyProtection="0"/>
    <xf numFmtId="0" fontId="60" fillId="0" borderId="9" applyNumberFormat="0" applyFill="0" applyAlignment="0" applyProtection="0"/>
    <xf numFmtId="0" fontId="61" fillId="30" borderId="0" applyNumberFormat="0" applyBorder="0" applyAlignment="0" applyProtection="0"/>
    <xf numFmtId="0" fontId="29" fillId="0" borderId="0">
      <alignment/>
      <protection/>
    </xf>
    <xf numFmtId="0" fontId="24" fillId="0" borderId="0">
      <alignment/>
      <protection/>
    </xf>
    <xf numFmtId="0" fontId="1" fillId="31" borderId="10" applyNumberFormat="0" applyFont="0" applyAlignment="0" applyProtection="0"/>
    <xf numFmtId="0" fontId="62" fillId="26" borderId="11" applyNumberFormat="0" applyAlignment="0" applyProtection="0"/>
    <xf numFmtId="9" fontId="1" fillId="0" borderId="0" applyFont="0" applyFill="0" applyBorder="0" applyAlignment="0" applyProtection="0"/>
    <xf numFmtId="0" fontId="7" fillId="0" borderId="0" applyNumberFormat="0" applyFill="0" applyBorder="0" applyAlignment="0" applyProtection="0"/>
    <xf numFmtId="0" fontId="63" fillId="0" borderId="0" applyNumberFormat="0" applyFill="0" applyBorder="0" applyAlignment="0" applyProtection="0"/>
    <xf numFmtId="0" fontId="64" fillId="0" borderId="12" applyNumberFormat="0" applyFill="0" applyAlignment="0" applyProtection="0"/>
    <xf numFmtId="0" fontId="65" fillId="0" borderId="0" applyNumberForma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9" fontId="9" fillId="0" borderId="0" applyFont="0" applyFill="0" applyBorder="0" applyAlignment="0" applyProtection="0"/>
    <xf numFmtId="0" fontId="10" fillId="0" borderId="0">
      <alignment/>
      <protection/>
    </xf>
    <xf numFmtId="181" fontId="9" fillId="0" borderId="0" applyFont="0" applyFill="0" applyBorder="0" applyAlignment="0" applyProtection="0"/>
    <xf numFmtId="181" fontId="9" fillId="0" borderId="0" applyFont="0" applyFill="0" applyBorder="0" applyAlignment="0" applyProtection="0"/>
    <xf numFmtId="184" fontId="9" fillId="0" borderId="0" applyFont="0" applyFill="0" applyBorder="0" applyAlignment="0" applyProtection="0"/>
    <xf numFmtId="186" fontId="9" fillId="0" borderId="0" applyFont="0" applyFill="0" applyBorder="0" applyAlignment="0" applyProtection="0"/>
    <xf numFmtId="185" fontId="9" fillId="0" borderId="0" applyFont="0" applyFill="0" applyBorder="0" applyAlignment="0" applyProtection="0"/>
    <xf numFmtId="186" fontId="9" fillId="0" borderId="0" applyFont="0" applyFill="0" applyBorder="0" applyAlignment="0" applyProtection="0"/>
    <xf numFmtId="0" fontId="12" fillId="0" borderId="0">
      <alignment/>
      <protection/>
    </xf>
    <xf numFmtId="0" fontId="11" fillId="0" borderId="0">
      <alignment/>
      <protection/>
    </xf>
    <xf numFmtId="182" fontId="11" fillId="0" borderId="0" applyFont="0" applyFill="0" applyBorder="0" applyAlignment="0" applyProtection="0"/>
    <xf numFmtId="183" fontId="11" fillId="0" borderId="0" applyFont="0" applyFill="0" applyBorder="0" applyAlignment="0" applyProtection="0"/>
    <xf numFmtId="187" fontId="11" fillId="0" borderId="0" applyFont="0" applyFill="0" applyBorder="0" applyAlignment="0" applyProtection="0"/>
    <xf numFmtId="188" fontId="11" fillId="0" borderId="0" applyFont="0" applyFill="0" applyBorder="0" applyAlignment="0" applyProtection="0"/>
  </cellStyleXfs>
  <cellXfs count="117">
    <xf numFmtId="0" fontId="0" fillId="0" borderId="0" xfId="0" applyAlignment="1">
      <alignment/>
    </xf>
    <xf numFmtId="0" fontId="2" fillId="32" borderId="0" xfId="0" applyFont="1" applyFill="1" applyAlignment="1" applyProtection="1">
      <alignment/>
      <protection hidden="1"/>
    </xf>
    <xf numFmtId="0" fontId="13" fillId="32" borderId="8" xfId="0" applyFont="1" applyFill="1" applyBorder="1" applyAlignment="1" applyProtection="1">
      <alignment horizontal="center" vertical="center" wrapText="1"/>
      <protection hidden="1"/>
    </xf>
    <xf numFmtId="0" fontId="2" fillId="32" borderId="13" xfId="0" applyFont="1" applyFill="1" applyBorder="1" applyAlignment="1" applyProtection="1">
      <alignment horizontal="center"/>
      <protection hidden="1"/>
    </xf>
    <xf numFmtId="0" fontId="2" fillId="32" borderId="0" xfId="0" applyFont="1" applyFill="1" applyBorder="1" applyAlignment="1" applyProtection="1">
      <alignment horizontal="center"/>
      <protection hidden="1"/>
    </xf>
    <xf numFmtId="0" fontId="2" fillId="32" borderId="0" xfId="0" applyFont="1" applyFill="1" applyBorder="1" applyAlignment="1" applyProtection="1">
      <alignment horizontal="left"/>
      <protection hidden="1"/>
    </xf>
    <xf numFmtId="0" fontId="2" fillId="32" borderId="14" xfId="0" applyFont="1" applyFill="1" applyBorder="1" applyAlignment="1" applyProtection="1" quotePrefix="1">
      <alignment/>
      <protection hidden="1"/>
    </xf>
    <xf numFmtId="0" fontId="2" fillId="32" borderId="13" xfId="0" applyFont="1" applyFill="1" applyBorder="1" applyAlignment="1" applyProtection="1" quotePrefix="1">
      <alignment/>
      <protection hidden="1"/>
    </xf>
    <xf numFmtId="0" fontId="13" fillId="32" borderId="8" xfId="0" applyFont="1" applyFill="1" applyBorder="1" applyAlignment="1" applyProtection="1">
      <alignment horizontal="center" vertical="center" wrapText="1"/>
      <protection locked="0"/>
    </xf>
    <xf numFmtId="0" fontId="4" fillId="32" borderId="0" xfId="0" applyFont="1" applyFill="1" applyAlignment="1" applyProtection="1">
      <alignment/>
      <protection hidden="1"/>
    </xf>
    <xf numFmtId="189" fontId="19" fillId="32" borderId="8" xfId="0" applyNumberFormat="1" applyFont="1" applyFill="1" applyBorder="1" applyAlignment="1" applyProtection="1">
      <alignment/>
      <protection hidden="1"/>
    </xf>
    <xf numFmtId="0" fontId="15" fillId="32" borderId="0" xfId="0" applyFont="1" applyFill="1" applyAlignment="1" applyProtection="1">
      <alignment/>
      <protection hidden="1"/>
    </xf>
    <xf numFmtId="0" fontId="13" fillId="0" borderId="15" xfId="0" applyFont="1" applyFill="1" applyBorder="1" applyAlignment="1" applyProtection="1">
      <alignment vertical="center" wrapText="1"/>
      <protection hidden="1"/>
    </xf>
    <xf numFmtId="0" fontId="4" fillId="32" borderId="0" xfId="0" applyFont="1" applyFill="1" applyBorder="1" applyAlignment="1" applyProtection="1">
      <alignment/>
      <protection locked="0"/>
    </xf>
    <xf numFmtId="0" fontId="2" fillId="32" borderId="0" xfId="0" applyFont="1" applyFill="1" applyBorder="1" applyAlignment="1" applyProtection="1">
      <alignment horizontal="left"/>
      <protection locked="0"/>
    </xf>
    <xf numFmtId="0" fontId="2" fillId="32" borderId="0" xfId="0" applyFont="1" applyFill="1" applyAlignment="1" applyProtection="1">
      <alignment/>
      <protection locked="0"/>
    </xf>
    <xf numFmtId="0" fontId="4" fillId="32" borderId="0" xfId="0" applyFont="1" applyFill="1" applyAlignment="1" applyProtection="1">
      <alignment vertical="center"/>
      <protection locked="0"/>
    </xf>
    <xf numFmtId="0" fontId="15" fillId="32" borderId="0" xfId="0" applyFont="1" applyFill="1" applyBorder="1" applyAlignment="1" applyProtection="1">
      <alignment/>
      <protection locked="0"/>
    </xf>
    <xf numFmtId="0" fontId="15" fillId="32" borderId="0" xfId="0" applyFont="1" applyFill="1" applyBorder="1" applyAlignment="1" applyProtection="1">
      <alignment horizontal="right"/>
      <protection locked="0"/>
    </xf>
    <xf numFmtId="0" fontId="2" fillId="32" borderId="16" xfId="0" applyFont="1" applyFill="1" applyBorder="1" applyAlignment="1" applyProtection="1">
      <alignment/>
      <protection locked="0"/>
    </xf>
    <xf numFmtId="0" fontId="18" fillId="32" borderId="0" xfId="0" applyFont="1" applyFill="1" applyBorder="1" applyAlignment="1" applyProtection="1">
      <alignment vertical="center" wrapText="1"/>
      <protection locked="0"/>
    </xf>
    <xf numFmtId="0" fontId="4" fillId="32" borderId="0" xfId="0" applyFont="1" applyFill="1" applyBorder="1" applyAlignment="1" applyProtection="1">
      <alignment horizontal="center"/>
      <protection locked="0"/>
    </xf>
    <xf numFmtId="0" fontId="16" fillId="32" borderId="0" xfId="0" applyFont="1" applyFill="1" applyBorder="1" applyAlignment="1" applyProtection="1">
      <alignment horizontal="center" vertical="center"/>
      <protection locked="0"/>
    </xf>
    <xf numFmtId="0" fontId="15" fillId="32" borderId="0" xfId="0" applyFont="1" applyFill="1" applyBorder="1" applyAlignment="1" applyProtection="1">
      <alignment horizontal="center"/>
      <protection locked="0"/>
    </xf>
    <xf numFmtId="0" fontId="2" fillId="32" borderId="0" xfId="0" applyFont="1" applyFill="1" applyBorder="1" applyAlignment="1" applyProtection="1">
      <alignment/>
      <protection locked="0"/>
    </xf>
    <xf numFmtId="0" fontId="2" fillId="32" borderId="17" xfId="0" applyFont="1" applyFill="1" applyBorder="1" applyAlignment="1" applyProtection="1">
      <alignment/>
      <protection locked="0"/>
    </xf>
    <xf numFmtId="0" fontId="0" fillId="32" borderId="0" xfId="0" applyFont="1" applyFill="1" applyBorder="1" applyAlignment="1" applyProtection="1">
      <alignment/>
      <protection locked="0"/>
    </xf>
    <xf numFmtId="0" fontId="0" fillId="32" borderId="17" xfId="0" applyFont="1" applyFill="1" applyBorder="1" applyAlignment="1" applyProtection="1">
      <alignment/>
      <protection locked="0"/>
    </xf>
    <xf numFmtId="0" fontId="16" fillId="32" borderId="17" xfId="0" applyFont="1" applyFill="1" applyBorder="1" applyAlignment="1" applyProtection="1">
      <alignment horizontal="center" vertical="center"/>
      <protection locked="0"/>
    </xf>
    <xf numFmtId="0" fontId="13" fillId="32" borderId="0" xfId="0" applyFont="1" applyFill="1" applyBorder="1" applyAlignment="1" applyProtection="1">
      <alignment horizontal="center"/>
      <protection locked="0"/>
    </xf>
    <xf numFmtId="14" fontId="19" fillId="32" borderId="0" xfId="0" applyNumberFormat="1" applyFont="1" applyFill="1" applyBorder="1" applyAlignment="1" applyProtection="1">
      <alignment vertical="top"/>
      <protection locked="0"/>
    </xf>
    <xf numFmtId="196" fontId="13" fillId="32" borderId="8" xfId="0" applyNumberFormat="1" applyFont="1" applyFill="1" applyBorder="1" applyAlignment="1" applyProtection="1">
      <alignment horizontal="center" vertical="center" wrapText="1"/>
      <protection locked="0"/>
    </xf>
    <xf numFmtId="0" fontId="20" fillId="32" borderId="0" xfId="0" applyFont="1" applyFill="1" applyBorder="1" applyAlignment="1" applyProtection="1">
      <alignment vertical="center" wrapText="1"/>
      <protection locked="0"/>
    </xf>
    <xf numFmtId="0" fontId="21" fillId="32" borderId="0" xfId="0" applyFont="1" applyFill="1" applyBorder="1" applyAlignment="1" applyProtection="1">
      <alignment vertical="center" wrapText="1"/>
      <protection locked="0"/>
    </xf>
    <xf numFmtId="0" fontId="13" fillId="32" borderId="0" xfId="0" applyFont="1" applyFill="1" applyAlignment="1" applyProtection="1">
      <alignment horizontal="center" vertical="center" wrapText="1"/>
      <protection locked="0"/>
    </xf>
    <xf numFmtId="0" fontId="4" fillId="0" borderId="15" xfId="0" applyFont="1" applyFill="1" applyBorder="1" applyAlignment="1" applyProtection="1">
      <alignment vertical="center" wrapText="1"/>
      <protection hidden="1"/>
    </xf>
    <xf numFmtId="1" fontId="2" fillId="32" borderId="18" xfId="0" applyNumberFormat="1" applyFont="1" applyFill="1" applyBorder="1" applyAlignment="1" applyProtection="1">
      <alignment horizontal="center"/>
      <protection locked="0"/>
    </xf>
    <xf numFmtId="0" fontId="2" fillId="32" borderId="19" xfId="0" applyFont="1" applyFill="1" applyBorder="1" applyAlignment="1" applyProtection="1">
      <alignment/>
      <protection locked="0"/>
    </xf>
    <xf numFmtId="0" fontId="2" fillId="32" borderId="20" xfId="0" applyFont="1" applyFill="1" applyBorder="1" applyAlignment="1" applyProtection="1">
      <alignment/>
      <protection locked="0"/>
    </xf>
    <xf numFmtId="0" fontId="2" fillId="32" borderId="17" xfId="0" applyFont="1" applyFill="1" applyBorder="1" applyAlignment="1" applyProtection="1">
      <alignment/>
      <protection locked="0"/>
    </xf>
    <xf numFmtId="14" fontId="15" fillId="32" borderId="0" xfId="0" applyNumberFormat="1" applyFont="1" applyFill="1" applyBorder="1" applyAlignment="1" applyProtection="1">
      <alignment horizontal="left"/>
      <protection locked="0"/>
    </xf>
    <xf numFmtId="0" fontId="2" fillId="32" borderId="0" xfId="0" applyFont="1" applyFill="1" applyBorder="1" applyAlignment="1" applyProtection="1">
      <alignment/>
      <protection locked="0"/>
    </xf>
    <xf numFmtId="0" fontId="2" fillId="32" borderId="0" xfId="0" applyFont="1" applyFill="1" applyAlignment="1" applyProtection="1">
      <alignment/>
      <protection locked="0"/>
    </xf>
    <xf numFmtId="189" fontId="19" fillId="32" borderId="8" xfId="0" applyNumberFormat="1" applyFont="1" applyFill="1" applyBorder="1" applyAlignment="1" applyProtection="1">
      <alignment/>
      <protection hidden="1"/>
    </xf>
    <xf numFmtId="0" fontId="2" fillId="32" borderId="0" xfId="0" applyFont="1" applyFill="1" applyAlignment="1" applyProtection="1">
      <alignment/>
      <protection hidden="1"/>
    </xf>
    <xf numFmtId="0" fontId="2" fillId="32" borderId="14" xfId="0" applyFont="1" applyFill="1" applyBorder="1" applyAlignment="1" applyProtection="1">
      <alignment horizontal="center"/>
      <protection hidden="1"/>
    </xf>
    <xf numFmtId="189" fontId="0" fillId="32" borderId="14" xfId="0" applyNumberFormat="1" applyFont="1" applyFill="1" applyBorder="1" applyAlignment="1" applyProtection="1">
      <alignment/>
      <protection hidden="1"/>
    </xf>
    <xf numFmtId="189" fontId="0" fillId="32" borderId="14" xfId="0" applyNumberFormat="1" applyFont="1" applyFill="1" applyBorder="1" applyAlignment="1" applyProtection="1">
      <alignment horizontal="right"/>
      <protection hidden="1"/>
    </xf>
    <xf numFmtId="189" fontId="0" fillId="32" borderId="13" xfId="0" applyNumberFormat="1" applyFont="1" applyFill="1" applyBorder="1" applyAlignment="1" applyProtection="1">
      <alignment/>
      <protection hidden="1"/>
    </xf>
    <xf numFmtId="189" fontId="0" fillId="32" borderId="13" xfId="0" applyNumberFormat="1" applyFont="1" applyFill="1" applyBorder="1" applyAlignment="1" applyProtection="1">
      <alignment horizontal="right"/>
      <protection hidden="1"/>
    </xf>
    <xf numFmtId="0" fontId="15" fillId="32" borderId="0" xfId="0" applyFont="1" applyFill="1" applyBorder="1" applyAlignment="1" applyProtection="1">
      <alignment horizontal="center"/>
      <protection hidden="1"/>
    </xf>
    <xf numFmtId="0" fontId="15" fillId="32" borderId="0" xfId="0" applyFont="1" applyFill="1" applyBorder="1" applyAlignment="1" applyProtection="1">
      <alignment/>
      <protection hidden="1"/>
    </xf>
    <xf numFmtId="189" fontId="2" fillId="32" borderId="0" xfId="0" applyNumberFormat="1" applyFont="1" applyFill="1" applyBorder="1" applyAlignment="1" applyProtection="1">
      <alignment/>
      <protection hidden="1"/>
    </xf>
    <xf numFmtId="0" fontId="13" fillId="32" borderId="0" xfId="0" applyFont="1" applyFill="1" applyBorder="1" applyAlignment="1" applyProtection="1">
      <alignment vertical="center" wrapText="1"/>
      <protection hidden="1"/>
    </xf>
    <xf numFmtId="0" fontId="13" fillId="32" borderId="0" xfId="0" applyFont="1" applyFill="1" applyBorder="1" applyAlignment="1" applyProtection="1">
      <alignment horizontal="center" vertical="center" wrapText="1"/>
      <protection locked="0"/>
    </xf>
    <xf numFmtId="205" fontId="0" fillId="32" borderId="14" xfId="42" applyNumberFormat="1" applyFont="1" applyFill="1" applyBorder="1" applyAlignment="1" applyProtection="1">
      <alignment/>
      <protection hidden="1"/>
    </xf>
    <xf numFmtId="205" fontId="0" fillId="32" borderId="13" xfId="42" applyNumberFormat="1" applyFont="1" applyFill="1" applyBorder="1" applyAlignment="1" applyProtection="1">
      <alignment/>
      <protection hidden="1"/>
    </xf>
    <xf numFmtId="205" fontId="0" fillId="32" borderId="21" xfId="42" applyNumberFormat="1" applyFont="1" applyFill="1" applyBorder="1" applyAlignment="1" applyProtection="1">
      <alignment/>
      <protection hidden="1"/>
    </xf>
    <xf numFmtId="189" fontId="0" fillId="32" borderId="21" xfId="0" applyNumberFormat="1" applyFont="1" applyFill="1" applyBorder="1" applyAlignment="1" applyProtection="1">
      <alignment/>
      <protection hidden="1"/>
    </xf>
    <xf numFmtId="205" fontId="4" fillId="32" borderId="15" xfId="42" applyNumberFormat="1" applyFont="1" applyFill="1" applyBorder="1" applyAlignment="1" applyProtection="1" quotePrefix="1">
      <alignment horizontal="centerContinuous"/>
      <protection hidden="1"/>
    </xf>
    <xf numFmtId="205" fontId="2" fillId="32" borderId="15" xfId="42" applyNumberFormat="1" applyFont="1" applyFill="1" applyBorder="1" applyAlignment="1" applyProtection="1">
      <alignment horizontal="centerContinuous"/>
      <protection locked="0"/>
    </xf>
    <xf numFmtId="205" fontId="28" fillId="32" borderId="8" xfId="42" applyNumberFormat="1" applyFont="1" applyFill="1" applyBorder="1" applyAlignment="1" applyProtection="1">
      <alignment/>
      <protection hidden="1"/>
    </xf>
    <xf numFmtId="205" fontId="2" fillId="32" borderId="14" xfId="42" applyNumberFormat="1" applyFont="1" applyFill="1" applyBorder="1" applyAlignment="1" applyProtection="1">
      <alignment/>
      <protection/>
    </xf>
    <xf numFmtId="205" fontId="2" fillId="32" borderId="13" xfId="42" applyNumberFormat="1" applyFont="1" applyFill="1" applyBorder="1" applyAlignment="1" applyProtection="1">
      <alignment/>
      <protection/>
    </xf>
    <xf numFmtId="0" fontId="2" fillId="32" borderId="21" xfId="0" applyFont="1" applyFill="1" applyBorder="1" applyAlignment="1" applyProtection="1">
      <alignment horizontal="center"/>
      <protection hidden="1"/>
    </xf>
    <xf numFmtId="0" fontId="2" fillId="32" borderId="21" xfId="0" applyFont="1" applyFill="1" applyBorder="1" applyAlignment="1" applyProtection="1" quotePrefix="1">
      <alignment/>
      <protection hidden="1"/>
    </xf>
    <xf numFmtId="189" fontId="0" fillId="32" borderId="21" xfId="0" applyNumberFormat="1" applyFont="1" applyFill="1" applyBorder="1" applyAlignment="1" applyProtection="1">
      <alignment horizontal="right"/>
      <protection hidden="1"/>
    </xf>
    <xf numFmtId="205" fontId="2" fillId="32" borderId="21" xfId="42" applyNumberFormat="1" applyFont="1" applyFill="1" applyBorder="1" applyAlignment="1" applyProtection="1">
      <alignment/>
      <protection/>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protection locked="0"/>
    </xf>
    <xf numFmtId="14" fontId="2" fillId="0" borderId="8"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hidden="1"/>
    </xf>
    <xf numFmtId="14" fontId="64" fillId="0" borderId="8" xfId="65" applyNumberFormat="1" applyFont="1" applyBorder="1" applyAlignment="1">
      <alignment horizontal="center" vertical="center" wrapText="1"/>
      <protection/>
    </xf>
    <xf numFmtId="49" fontId="64" fillId="0" borderId="8" xfId="65" applyNumberFormat="1" applyFont="1" applyBorder="1" applyAlignment="1">
      <alignment horizontal="center" vertical="center" wrapText="1"/>
      <protection/>
    </xf>
    <xf numFmtId="0" fontId="64" fillId="0" borderId="8" xfId="65" applyFont="1" applyBorder="1" applyAlignment="1">
      <alignment horizontal="center" vertical="center" wrapText="1"/>
      <protection/>
    </xf>
    <xf numFmtId="0" fontId="64" fillId="0" borderId="8" xfId="65" applyFont="1" applyBorder="1" applyAlignment="1">
      <alignment horizontal="center" vertical="center" shrinkToFit="1"/>
      <protection/>
    </xf>
    <xf numFmtId="0" fontId="26" fillId="0" borderId="8" xfId="65" applyFont="1" applyBorder="1" applyAlignment="1">
      <alignment horizontal="center" vertical="center" shrinkToFit="1"/>
      <protection/>
    </xf>
    <xf numFmtId="0" fontId="2" fillId="0" borderId="8" xfId="0" applyFont="1" applyBorder="1" applyAlignment="1" applyProtection="1" quotePrefix="1">
      <alignment horizontal="center" vertical="center"/>
      <protection hidden="1"/>
    </xf>
    <xf numFmtId="0" fontId="2" fillId="0" borderId="8" xfId="0" applyFont="1" applyBorder="1" applyAlignment="1" applyProtection="1">
      <alignment horizontal="center" vertical="center"/>
      <protection hidden="1"/>
    </xf>
    <xf numFmtId="0" fontId="2" fillId="0" borderId="8" xfId="0" applyFont="1" applyBorder="1" applyAlignment="1" applyProtection="1">
      <alignment horizontal="left" vertical="center"/>
      <protection locked="0"/>
    </xf>
    <xf numFmtId="0" fontId="2" fillId="0" borderId="8"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wrapText="1"/>
      <protection locked="0"/>
    </xf>
    <xf numFmtId="206" fontId="2" fillId="0" borderId="8" xfId="0" applyNumberFormat="1" applyFont="1" applyBorder="1" applyAlignment="1" applyProtection="1">
      <alignment horizontal="center" vertical="center"/>
      <protection hidden="1"/>
    </xf>
    <xf numFmtId="0" fontId="0" fillId="0" borderId="15" xfId="0" applyBorder="1" applyAlignment="1">
      <alignment/>
    </xf>
    <xf numFmtId="206" fontId="2" fillId="0" borderId="22" xfId="0" applyNumberFormat="1" applyFont="1" applyFill="1" applyBorder="1" applyAlignment="1" applyProtection="1">
      <alignment horizontal="center" vertical="center"/>
      <protection hidden="1"/>
    </xf>
    <xf numFmtId="14" fontId="17" fillId="32" borderId="0" xfId="0" applyNumberFormat="1" applyFont="1" applyFill="1" applyBorder="1" applyAlignment="1" applyProtection="1">
      <alignment horizontal="center"/>
      <protection locked="0"/>
    </xf>
    <xf numFmtId="0" fontId="15" fillId="32" borderId="0" xfId="0" applyFont="1" applyFill="1" applyBorder="1" applyAlignment="1" applyProtection="1">
      <alignment horizontal="center"/>
      <protection hidden="1"/>
    </xf>
    <xf numFmtId="0" fontId="25" fillId="32" borderId="23" xfId="0" applyFont="1" applyFill="1" applyBorder="1" applyAlignment="1" applyProtection="1">
      <alignment horizontal="center" vertical="center"/>
      <protection hidden="1"/>
    </xf>
    <xf numFmtId="0" fontId="25" fillId="32" borderId="15" xfId="0" applyFont="1" applyFill="1" applyBorder="1" applyAlignment="1" applyProtection="1">
      <alignment horizontal="center" vertical="center"/>
      <protection hidden="1"/>
    </xf>
    <xf numFmtId="0" fontId="25" fillId="32" borderId="20" xfId="0" applyFont="1" applyFill="1" applyBorder="1" applyAlignment="1" applyProtection="1">
      <alignment horizontal="center" vertical="center"/>
      <protection hidden="1"/>
    </xf>
    <xf numFmtId="0" fontId="19" fillId="32" borderId="24" xfId="0" applyFont="1" applyFill="1" applyBorder="1" applyAlignment="1" applyProtection="1">
      <alignment horizontal="center"/>
      <protection hidden="1"/>
    </xf>
    <xf numFmtId="0" fontId="19" fillId="32" borderId="4" xfId="0" applyFont="1" applyFill="1" applyBorder="1" applyAlignment="1" applyProtection="1">
      <alignment horizontal="center"/>
      <protection hidden="1"/>
    </xf>
    <xf numFmtId="0" fontId="19" fillId="32" borderId="25" xfId="0" applyFont="1" applyFill="1" applyBorder="1" applyAlignment="1" applyProtection="1">
      <alignment horizontal="center"/>
      <protection hidden="1"/>
    </xf>
    <xf numFmtId="0" fontId="27" fillId="32" borderId="24" xfId="0" applyFont="1" applyFill="1" applyBorder="1" applyAlignment="1" applyProtection="1">
      <alignment horizontal="center"/>
      <protection hidden="1"/>
    </xf>
    <xf numFmtId="0" fontId="27" fillId="32" borderId="25" xfId="0" applyFont="1" applyFill="1" applyBorder="1" applyAlignment="1" applyProtection="1">
      <alignment horizontal="center"/>
      <protection hidden="1"/>
    </xf>
    <xf numFmtId="0" fontId="4" fillId="32" borderId="23" xfId="0" applyFont="1" applyFill="1" applyBorder="1" applyAlignment="1" applyProtection="1">
      <alignment horizontal="center"/>
      <protection hidden="1"/>
    </xf>
    <xf numFmtId="0" fontId="4" fillId="32" borderId="15" xfId="0" applyFont="1" applyFill="1" applyBorder="1" applyAlignment="1" applyProtection="1" quotePrefix="1">
      <alignment horizontal="center"/>
      <protection hidden="1"/>
    </xf>
    <xf numFmtId="0" fontId="13" fillId="32" borderId="15" xfId="0" applyFont="1" applyFill="1" applyBorder="1" applyAlignment="1" applyProtection="1">
      <alignment horizontal="center" vertical="center" wrapText="1"/>
      <protection hidden="1"/>
    </xf>
    <xf numFmtId="0" fontId="13" fillId="32" borderId="15"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wrapText="1"/>
      <protection hidden="1"/>
    </xf>
    <xf numFmtId="0" fontId="4" fillId="32" borderId="26" xfId="0" applyFont="1" applyFill="1" applyBorder="1" applyAlignment="1" applyProtection="1">
      <alignment horizontal="center" vertical="center" wrapText="1"/>
      <protection locked="0"/>
    </xf>
    <xf numFmtId="0" fontId="4" fillId="32" borderId="17" xfId="0" applyFont="1" applyFill="1" applyBorder="1" applyAlignment="1" applyProtection="1">
      <alignment horizontal="center" vertical="center" wrapText="1"/>
      <protection locked="0"/>
    </xf>
    <xf numFmtId="0" fontId="4" fillId="32" borderId="18" xfId="0" applyFont="1" applyFill="1" applyBorder="1" applyAlignment="1" applyProtection="1">
      <alignment horizontal="center" vertical="center" wrapText="1"/>
      <protection locked="0"/>
    </xf>
    <xf numFmtId="0" fontId="4" fillId="32" borderId="16" xfId="0" applyFont="1" applyFill="1" applyBorder="1" applyAlignment="1" applyProtection="1">
      <alignment horizontal="center" vertical="center" wrapText="1"/>
      <protection locked="0"/>
    </xf>
    <xf numFmtId="0" fontId="4" fillId="32" borderId="0" xfId="0" applyFont="1" applyFill="1" applyBorder="1" applyAlignment="1" applyProtection="1">
      <alignment horizontal="center" vertical="center" wrapText="1"/>
      <protection locked="0"/>
    </xf>
    <xf numFmtId="0" fontId="4" fillId="32" borderId="19" xfId="0" applyFont="1" applyFill="1" applyBorder="1" applyAlignment="1" applyProtection="1">
      <alignment horizontal="center" vertical="center" wrapText="1"/>
      <protection locked="0"/>
    </xf>
    <xf numFmtId="205" fontId="26" fillId="33" borderId="17" xfId="42" applyNumberFormat="1" applyFont="1" applyFill="1" applyBorder="1" applyAlignment="1" applyProtection="1">
      <alignment horizontal="center" vertical="center"/>
      <protection hidden="1"/>
    </xf>
    <xf numFmtId="205" fontId="26" fillId="33" borderId="18" xfId="42" applyNumberFormat="1" applyFont="1" applyFill="1" applyBorder="1" applyAlignment="1" applyProtection="1">
      <alignment horizontal="center" vertical="center"/>
      <protection hidden="1"/>
    </xf>
    <xf numFmtId="205" fontId="26" fillId="33" borderId="0" xfId="42" applyNumberFormat="1" applyFont="1" applyFill="1" applyBorder="1" applyAlignment="1" applyProtection="1">
      <alignment horizontal="center" vertical="center"/>
      <protection hidden="1"/>
    </xf>
    <xf numFmtId="205" fontId="26" fillId="33" borderId="19" xfId="42" applyNumberFormat="1"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32" fillId="0" borderId="0" xfId="0" applyFont="1" applyAlignment="1" applyProtection="1">
      <alignment horizontal="center" vertical="center"/>
      <protection hidden="1"/>
    </xf>
    <xf numFmtId="0" fontId="30" fillId="0" borderId="17" xfId="0" applyFont="1" applyBorder="1" applyAlignment="1">
      <alignment horizontal="left" wrapText="1"/>
    </xf>
    <xf numFmtId="0" fontId="0" fillId="0" borderId="17" xfId="0" applyBorder="1" applyAlignment="1">
      <alignment horizontal="left"/>
    </xf>
    <xf numFmtId="0" fontId="0" fillId="0" borderId="0" xfId="0" applyAlignment="1">
      <alignment horizontal="left"/>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er1" xfId="53"/>
    <cellStyle name="Header2" xfId="54"/>
    <cellStyle name="Heading 1" xfId="55"/>
    <cellStyle name="Heading 2" xfId="56"/>
    <cellStyle name="Heading 3" xfId="57"/>
    <cellStyle name="Heading 4" xfId="58"/>
    <cellStyle name="Hoa-Scholl" xfId="59"/>
    <cellStyle name="Hyperlink" xfId="60"/>
    <cellStyle name="Input" xfId="61"/>
    <cellStyle name="Linked Cell" xfId="62"/>
    <cellStyle name="Neutral" xfId="63"/>
    <cellStyle name="Normal 2" xfId="64"/>
    <cellStyle name="Normal_01a- Form to khai BHXH (CHUAN).." xfId="65"/>
    <cellStyle name="Note" xfId="66"/>
    <cellStyle name="Output" xfId="67"/>
    <cellStyle name="Percent" xfId="68"/>
    <cellStyle name="Siêu nối kết_Book1" xfId="69"/>
    <cellStyle name="Title" xfId="70"/>
    <cellStyle name="Total" xfId="71"/>
    <cellStyle name="Warning Text" xfId="72"/>
    <cellStyle name="똿뗦먛귟 [0.00]_PRODUCT DETAIL Q1" xfId="73"/>
    <cellStyle name="똿뗦먛귟_PRODUCT DETAIL Q1" xfId="74"/>
    <cellStyle name="믅됞 [0.00]_PRODUCT DETAIL Q1" xfId="75"/>
    <cellStyle name="믅됞_PRODUCT DETAIL Q1" xfId="76"/>
    <cellStyle name="백분율_95" xfId="77"/>
    <cellStyle name="뷭?_BOOKSHIP" xfId="78"/>
    <cellStyle name="쉼표 [0]_ffbom" xfId="79"/>
    <cellStyle name="콤마 [0]_††††† " xfId="80"/>
    <cellStyle name="콤마_††††† " xfId="81"/>
    <cellStyle name="통_97년 손익추정  (2)" xfId="82"/>
    <cellStyle name="통화 [0]_††††† " xfId="83"/>
    <cellStyle name="통화_††††† " xfId="84"/>
    <cellStyle name="표준_#4-PREPARATION SCHE" xfId="85"/>
    <cellStyle name="一般_Book1" xfId="86"/>
    <cellStyle name="千分位[0]_Book1" xfId="87"/>
    <cellStyle name="千分位_Book1" xfId="88"/>
    <cellStyle name="貨幣 [0]_Book1" xfId="89"/>
    <cellStyle name="貨幣_Book1" xfId="9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B4" /><Relationship Id="rId3" Type="http://schemas.openxmlformats.org/officeDocument/2006/relationships/hyperlink" Target="#Nhap!B4"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0</xdr:row>
      <xdr:rowOff>466725</xdr:rowOff>
    </xdr:from>
    <xdr:to>
      <xdr:col>11</xdr:col>
      <xdr:colOff>1009650</xdr:colOff>
      <xdr:row>2</xdr:row>
      <xdr:rowOff>133350</xdr:rowOff>
    </xdr:to>
    <xdr:sp>
      <xdr:nvSpPr>
        <xdr:cNvPr id="1" name="Rectangle 4">
          <a:hlinkClick r:id="rId1"/>
        </xdr:cNvPr>
        <xdr:cNvSpPr>
          <a:spLocks/>
        </xdr:cNvSpPr>
      </xdr:nvSpPr>
      <xdr:spPr>
        <a:xfrm>
          <a:off x="9410700" y="466725"/>
          <a:ext cx="1543050" cy="304800"/>
        </a:xfrm>
        <a:prstGeom prst="rect">
          <a:avLst/>
        </a:prstGeom>
        <a:gradFill rotWithShape="1">
          <a:gsLst>
            <a:gs pos="0">
              <a:srgbClr val="FF9900"/>
            </a:gs>
            <a:gs pos="50000">
              <a:srgbClr val="FFCC99"/>
            </a:gs>
            <a:gs pos="100000">
              <a:srgbClr val="FF9900"/>
            </a:gs>
          </a:gsLst>
          <a:lin ang="5400000" scaled="1"/>
        </a:gradFill>
        <a:ln w="9525" cmpd="sng">
          <a:noFill/>
        </a:ln>
      </xdr:spPr>
      <xdr:txBody>
        <a:bodyPr vertOverflow="clip" wrap="square" lIns="27432" tIns="22860" rIns="27432" bIns="0"/>
        <a:p>
          <a:pPr algn="ctr">
            <a:defRPr/>
          </a:pPr>
          <a:r>
            <a:rPr lang="en-US" cap="none" sz="1000" b="1" i="0" u="none" baseline="0">
              <a:solidFill>
                <a:srgbClr val="000080"/>
              </a:solidFill>
              <a:latin typeface="Times New Roman"/>
              <a:ea typeface="Times New Roman"/>
              <a:cs typeface="Times New Roman"/>
            </a:rPr>
            <a:t>Nhập Tên Đơn vị</a:t>
          </a:r>
        </a:p>
      </xdr:txBody>
    </xdr:sp>
    <xdr:clientData/>
  </xdr:twoCellAnchor>
  <xdr:twoCellAnchor>
    <xdr:from>
      <xdr:col>10</xdr:col>
      <xdr:colOff>381000</xdr:colOff>
      <xdr:row>3</xdr:row>
      <xdr:rowOff>133350</xdr:rowOff>
    </xdr:from>
    <xdr:to>
      <xdr:col>11</xdr:col>
      <xdr:colOff>1009650</xdr:colOff>
      <xdr:row>5</xdr:row>
      <xdr:rowOff>38100</xdr:rowOff>
    </xdr:to>
    <xdr:sp>
      <xdr:nvSpPr>
        <xdr:cNvPr id="2" name="Rectangle 5">
          <a:hlinkClick r:id="rId2"/>
        </xdr:cNvPr>
        <xdr:cNvSpPr>
          <a:spLocks/>
        </xdr:cNvSpPr>
      </xdr:nvSpPr>
      <xdr:spPr>
        <a:xfrm>
          <a:off x="9410700" y="942975"/>
          <a:ext cx="1543050" cy="304800"/>
        </a:xfrm>
        <a:prstGeom prst="rect">
          <a:avLst/>
        </a:prstGeom>
        <a:gradFill rotWithShape="1">
          <a:gsLst>
            <a:gs pos="0">
              <a:srgbClr val="FF9900"/>
            </a:gs>
            <a:gs pos="50000">
              <a:srgbClr val="FFCC99"/>
            </a:gs>
            <a:gs pos="100000">
              <a:srgbClr val="FF9900"/>
            </a:gs>
          </a:gsLst>
          <a:lin ang="5400000" scaled="1"/>
        </a:gradFill>
        <a:ln w="9525" cmpd="sng">
          <a:noFill/>
        </a:ln>
      </xdr:spPr>
      <xdr:txBody>
        <a:bodyPr vertOverflow="clip" wrap="square" lIns="27432" tIns="22860" rIns="27432" bIns="0"/>
        <a:p>
          <a:pPr algn="ctr">
            <a:defRPr/>
          </a:pPr>
          <a:r>
            <a:rPr lang="en-US" cap="none" sz="1000" b="1" i="0" u="none" baseline="0">
              <a:solidFill>
                <a:srgbClr val="000080"/>
              </a:solidFill>
              <a:latin typeface="Times New Roman"/>
              <a:ea typeface="Times New Roman"/>
              <a:cs typeface="Times New Roman"/>
            </a:rPr>
            <a:t>Nhập Tên Mã</a:t>
          </a:r>
        </a:p>
      </xdr:txBody>
    </xdr:sp>
    <xdr:clientData/>
  </xdr:twoCellAnchor>
  <xdr:twoCellAnchor>
    <xdr:from>
      <xdr:col>10</xdr:col>
      <xdr:colOff>390525</xdr:colOff>
      <xdr:row>8</xdr:row>
      <xdr:rowOff>123825</xdr:rowOff>
    </xdr:from>
    <xdr:to>
      <xdr:col>11</xdr:col>
      <xdr:colOff>1019175</xdr:colOff>
      <xdr:row>8</xdr:row>
      <xdr:rowOff>428625</xdr:rowOff>
    </xdr:to>
    <xdr:sp>
      <xdr:nvSpPr>
        <xdr:cNvPr id="3" name="Rectangle 6">
          <a:hlinkClick r:id="rId3"/>
        </xdr:cNvPr>
        <xdr:cNvSpPr>
          <a:spLocks/>
        </xdr:cNvSpPr>
      </xdr:nvSpPr>
      <xdr:spPr>
        <a:xfrm>
          <a:off x="9420225" y="1552575"/>
          <a:ext cx="1543050" cy="304800"/>
        </a:xfrm>
        <a:prstGeom prst="rect">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27432" tIns="22860" rIns="27432" bIns="0"/>
        <a:p>
          <a:pPr algn="ctr">
            <a:defRPr/>
          </a:pPr>
          <a:r>
            <a:rPr lang="en-US" cap="none" sz="1000" b="1" i="0" u="none" baseline="0">
              <a:solidFill>
                <a:srgbClr val="000080"/>
              </a:solidFill>
              <a:latin typeface="Times New Roman"/>
              <a:ea typeface="Times New Roman"/>
              <a:cs typeface="Times New Roman"/>
            </a:rPr>
            <a:t>Nhập Thông tin</a:t>
          </a:r>
        </a:p>
      </xdr:txBody>
    </xdr:sp>
    <xdr:clientData/>
  </xdr:twoCellAnchor>
  <xdr:twoCellAnchor editAs="oneCell">
    <xdr:from>
      <xdr:col>8</xdr:col>
      <xdr:colOff>723900</xdr:colOff>
      <xdr:row>4</xdr:row>
      <xdr:rowOff>28575</xdr:rowOff>
    </xdr:from>
    <xdr:to>
      <xdr:col>9</xdr:col>
      <xdr:colOff>733425</xdr:colOff>
      <xdr:row>5</xdr:row>
      <xdr:rowOff>95250</xdr:rowOff>
    </xdr:to>
    <xdr:pic>
      <xdr:nvPicPr>
        <xdr:cNvPr id="4" name="ScrollBar1"/>
        <xdr:cNvPicPr preferRelativeResize="1">
          <a:picLocks noChangeAspect="1"/>
        </xdr:cNvPicPr>
      </xdr:nvPicPr>
      <xdr:blipFill>
        <a:blip r:embed="rId4"/>
        <a:stretch>
          <a:fillRect/>
        </a:stretch>
      </xdr:blipFill>
      <xdr:spPr>
        <a:xfrm>
          <a:off x="7943850" y="1076325"/>
          <a:ext cx="914400" cy="228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tabColor indexed="12"/>
  </sheetPr>
  <dimension ref="A1:P28"/>
  <sheetViews>
    <sheetView showZeros="0" zoomScale="80" zoomScaleNormal="80" zoomScalePageLayoutView="0" workbookViewId="0" topLeftCell="A1">
      <selection activeCell="K15" sqref="K15"/>
    </sheetView>
  </sheetViews>
  <sheetFormatPr defaultColWidth="0" defaultRowHeight="0" customHeight="1" zeroHeight="1"/>
  <cols>
    <col min="1" max="1" width="5.66015625" style="4" customWidth="1"/>
    <col min="2" max="2" width="24.66015625" style="5" customWidth="1"/>
    <col min="3" max="3" width="15.83203125" style="5" customWidth="1"/>
    <col min="4" max="7" width="15.83203125" style="1" customWidth="1"/>
    <col min="8" max="8" width="16.83203125" style="1" customWidth="1"/>
    <col min="9" max="9" width="15.83203125" style="1" customWidth="1"/>
    <col min="10" max="10" width="15.83203125" style="44" customWidth="1"/>
    <col min="11" max="11" width="16" style="1" customWidth="1"/>
    <col min="12" max="12" width="18" style="1" customWidth="1"/>
    <col min="13" max="13" width="8.33203125" style="1" customWidth="1"/>
    <col min="14" max="26" width="7" style="1" customWidth="1"/>
    <col min="27" max="16384" width="0" style="1" hidden="1" customWidth="1"/>
  </cols>
  <sheetData>
    <row r="1" spans="1:12" ht="37.5" customHeight="1">
      <c r="A1" s="98" t="e">
        <f>#REF!</f>
        <v>#REF!</v>
      </c>
      <c r="B1" s="99"/>
      <c r="C1" s="99"/>
      <c r="D1" s="99"/>
      <c r="E1" s="100" t="s">
        <v>3</v>
      </c>
      <c r="F1" s="100"/>
      <c r="G1" s="100"/>
      <c r="H1" s="100"/>
      <c r="I1" s="12"/>
      <c r="J1" s="35"/>
      <c r="L1" s="9"/>
    </row>
    <row r="2" spans="1:11" s="15" customFormat="1" ht="12.75" customHeight="1">
      <c r="A2" s="107" t="e">
        <f ca="1">IF(G6="code","code PX",INDEX(OFFSET(To,,1),H6))</f>
        <v>#REF!</v>
      </c>
      <c r="B2" s="107"/>
      <c r="C2" s="107"/>
      <c r="D2" s="108"/>
      <c r="E2" s="101" t="s">
        <v>4</v>
      </c>
      <c r="F2" s="102"/>
      <c r="G2" s="102"/>
      <c r="H2" s="103"/>
      <c r="I2" s="27" t="s">
        <v>2</v>
      </c>
      <c r="J2" s="36" t="str">
        <f>MIN(A9/18+1,ROUNDUP(COUNT(LocDs)/18,0))&amp;"/"&amp;ROUNDUP(COUNT(LocDs)/20,0)</f>
        <v>0/0</v>
      </c>
      <c r="K2" s="19"/>
    </row>
    <row r="3" spans="1:16" s="15" customFormat="1" ht="13.5" customHeight="1">
      <c r="A3" s="109"/>
      <c r="B3" s="109"/>
      <c r="C3" s="109"/>
      <c r="D3" s="110"/>
      <c r="E3" s="104"/>
      <c r="F3" s="105"/>
      <c r="G3" s="105"/>
      <c r="H3" s="106"/>
      <c r="I3" s="26"/>
      <c r="J3" s="37"/>
      <c r="K3" s="19"/>
      <c r="L3" s="86"/>
      <c r="M3" s="86"/>
      <c r="N3" s="86"/>
      <c r="O3" s="86"/>
      <c r="P3" s="86"/>
    </row>
    <row r="4" spans="1:16" s="15" customFormat="1" ht="18.75">
      <c r="A4" s="96"/>
      <c r="B4" s="97"/>
      <c r="C4" s="59"/>
      <c r="D4" s="60"/>
      <c r="E4" s="88" t="str">
        <f ca="1">CONCATENATE("Hà Nội, ngày ",DAY(NOW())," tháng ",MONTH(NOW())," năm ",YEAR(NOW()))</f>
        <v>Hà Nội, ngày 23 tháng 6 năm 2020</v>
      </c>
      <c r="F4" s="89"/>
      <c r="G4" s="89"/>
      <c r="H4" s="90"/>
      <c r="I4" s="26"/>
      <c r="J4" s="38"/>
      <c r="K4" s="19"/>
      <c r="L4" s="30"/>
      <c r="M4" s="30"/>
      <c r="N4" s="30"/>
      <c r="O4" s="30"/>
      <c r="P4" s="30"/>
    </row>
    <row r="5" spans="1:16" s="15" customFormat="1" ht="12.75" customHeight="1">
      <c r="A5" s="25"/>
      <c r="B5" s="25"/>
      <c r="C5" s="25"/>
      <c r="D5" s="28"/>
      <c r="E5" s="28"/>
      <c r="F5" s="28"/>
      <c r="G5" s="25"/>
      <c r="H5" s="25"/>
      <c r="I5" s="25"/>
      <c r="J5" s="39"/>
      <c r="K5" s="19"/>
      <c r="L5" s="24"/>
      <c r="M5" s="24"/>
      <c r="N5" s="24"/>
      <c r="O5" s="24"/>
      <c r="P5" s="24"/>
    </row>
    <row r="6" spans="1:16" s="15" customFormat="1" ht="15.75" customHeight="1">
      <c r="A6" s="13"/>
      <c r="B6" s="14"/>
      <c r="C6" s="14"/>
      <c r="F6" s="16"/>
      <c r="G6" s="17" t="e">
        <f>INDEX(To,H6)</f>
        <v>#REF!</v>
      </c>
      <c r="H6" s="17">
        <v>5</v>
      </c>
      <c r="I6" s="18" t="e">
        <f ca="1">INDEX(OFFSET(Thg,,1),J6)</f>
        <v>#REF!</v>
      </c>
      <c r="J6" s="40">
        <v>2</v>
      </c>
      <c r="K6" s="19"/>
      <c r="L6" s="20"/>
      <c r="M6" s="20"/>
      <c r="N6" s="20"/>
      <c r="O6" s="20"/>
      <c r="P6" s="20"/>
    </row>
    <row r="7" spans="1:16" s="15" customFormat="1" ht="1.5" customHeight="1">
      <c r="A7" s="21"/>
      <c r="B7" s="21"/>
      <c r="C7" s="21"/>
      <c r="D7" s="22"/>
      <c r="F7" s="22"/>
      <c r="G7" s="23"/>
      <c r="H7" s="17"/>
      <c r="I7" s="24"/>
      <c r="J7" s="41"/>
      <c r="K7" s="19"/>
      <c r="L7" s="20"/>
      <c r="M7" s="20"/>
      <c r="N7" s="20"/>
      <c r="O7" s="20"/>
      <c r="P7" s="20"/>
    </row>
    <row r="8" spans="1:11" s="15" customFormat="1" ht="21" customHeight="1" hidden="1">
      <c r="A8" s="21"/>
      <c r="B8" s="21" t="s">
        <v>0</v>
      </c>
      <c r="C8" s="21"/>
      <c r="D8" s="29" t="e">
        <f aca="true" t="shared" si="0" ref="D8:I8">INDEX(AllSh,1,COLUMN())</f>
        <v>#REF!</v>
      </c>
      <c r="E8" s="29" t="e">
        <f t="shared" si="0"/>
        <v>#REF!</v>
      </c>
      <c r="F8" s="29" t="e">
        <f t="shared" si="0"/>
        <v>#REF!</v>
      </c>
      <c r="G8" s="29" t="e">
        <f t="shared" si="0"/>
        <v>#REF!</v>
      </c>
      <c r="H8" s="29" t="e">
        <f t="shared" si="0"/>
        <v>#REF!</v>
      </c>
      <c r="I8" s="29" t="e">
        <f t="shared" si="0"/>
        <v>#REF!</v>
      </c>
      <c r="J8" s="42"/>
      <c r="K8" s="19"/>
    </row>
    <row r="9" spans="1:16" s="34" customFormat="1" ht="36.75" customHeight="1">
      <c r="A9" s="31">
        <v>90</v>
      </c>
      <c r="B9" s="8" t="e">
        <f>#REF!</f>
        <v>#REF!</v>
      </c>
      <c r="C9" s="8" t="e">
        <f>#REF!</f>
        <v>#REF!</v>
      </c>
      <c r="D9" s="2" t="e">
        <f>#REF!</f>
        <v>#REF!</v>
      </c>
      <c r="E9" s="2" t="e">
        <f>#REF!</f>
        <v>#REF!</v>
      </c>
      <c r="F9" s="2" t="e">
        <f>#REF!</f>
        <v>#REF!</v>
      </c>
      <c r="G9" s="2" t="e">
        <f>#REF!</f>
        <v>#REF!</v>
      </c>
      <c r="H9" s="2" t="e">
        <f>#REF!</f>
        <v>#REF!</v>
      </c>
      <c r="I9" s="2" t="e">
        <f>#REF!</f>
        <v>#REF!</v>
      </c>
      <c r="J9" s="2" t="e">
        <f>#REF!</f>
        <v>#REF!</v>
      </c>
      <c r="K9" s="53"/>
      <c r="L9" s="54"/>
      <c r="M9" s="32"/>
      <c r="N9" s="32"/>
      <c r="O9" s="33"/>
      <c r="P9" s="32"/>
    </row>
    <row r="10" spans="1:16" ht="18.75" customHeight="1">
      <c r="A10" s="45">
        <f aca="true" t="shared" si="1" ref="A10:A27">A9+1</f>
        <v>91</v>
      </c>
      <c r="B10" s="6">
        <f aca="true" t="shared" si="2" ref="B10:B27">IF(A10&gt;COUNT(LocDs),"",INDEX(DS,MATCH(SMALL(LocDs,A10),LocDs,0),1))</f>
      </c>
      <c r="C10" s="46" t="e">
        <f>VLOOKUP(B10,#REF!,3,0)</f>
        <v>#REF!</v>
      </c>
      <c r="D10" s="46" t="e">
        <f>VLOOKUP(B10,#REF!,4,0)</f>
        <v>#REF!</v>
      </c>
      <c r="E10" s="47" t="e">
        <f>VLOOKUP(B10,#REF!,5,0)</f>
        <v>#REF!</v>
      </c>
      <c r="F10" s="46" t="e">
        <f>VLOOKUP(B10,#REF!,6,0)</f>
        <v>#REF!</v>
      </c>
      <c r="G10" s="62" t="e">
        <f>VLOOKUP(B10,#REF!,7,0)</f>
        <v>#REF!</v>
      </c>
      <c r="H10" s="46" t="e">
        <f>VLOOKUP(B10,#REF!,8,0)</f>
        <v>#REF!</v>
      </c>
      <c r="I10" s="55" t="e">
        <f>VLOOKUP(B10,#REF!,9,0)</f>
        <v>#REF!</v>
      </c>
      <c r="J10" s="46" t="e">
        <f>VLOOKUP(B10,#REF!,10,0)</f>
        <v>#REF!</v>
      </c>
      <c r="K10" s="52"/>
      <c r="L10" s="52"/>
      <c r="M10" s="17"/>
      <c r="N10" s="51"/>
      <c r="O10" s="51"/>
      <c r="P10" s="51"/>
    </row>
    <row r="11" spans="1:16" ht="18.75" customHeight="1">
      <c r="A11" s="3">
        <f t="shared" si="1"/>
        <v>92</v>
      </c>
      <c r="B11" s="7">
        <f t="shared" si="2"/>
      </c>
      <c r="C11" s="48" t="e">
        <f>VLOOKUP(B11,#REF!,3,0)</f>
        <v>#REF!</v>
      </c>
      <c r="D11" s="48" t="e">
        <f>VLOOKUP(B11,#REF!,4,0)</f>
        <v>#REF!</v>
      </c>
      <c r="E11" s="49" t="e">
        <f>VLOOKUP(B11,#REF!,5,0)</f>
        <v>#REF!</v>
      </c>
      <c r="F11" s="48" t="e">
        <f>VLOOKUP(B11,#REF!,6,0)</f>
        <v>#REF!</v>
      </c>
      <c r="G11" s="63" t="e">
        <f>VLOOKUP(B11,#REF!,7,0)</f>
        <v>#REF!</v>
      </c>
      <c r="H11" s="48" t="e">
        <f>VLOOKUP(B11,#REF!,8,0)</f>
        <v>#REF!</v>
      </c>
      <c r="I11" s="56" t="e">
        <f>VLOOKUP(B11,#REF!,9,0)</f>
        <v>#REF!</v>
      </c>
      <c r="J11" s="48" t="e">
        <f>VLOOKUP(B11,#REF!,10,0)</f>
        <v>#REF!</v>
      </c>
      <c r="K11" s="52"/>
      <c r="L11" s="52"/>
      <c r="M11" s="17"/>
      <c r="N11" s="87"/>
      <c r="O11" s="87"/>
      <c r="P11" s="87"/>
    </row>
    <row r="12" spans="1:16" ht="18.75" customHeight="1">
      <c r="A12" s="3">
        <f t="shared" si="1"/>
        <v>93</v>
      </c>
      <c r="B12" s="7">
        <f t="shared" si="2"/>
      </c>
      <c r="C12" s="48" t="e">
        <f>VLOOKUP(B12,#REF!,3,0)</f>
        <v>#REF!</v>
      </c>
      <c r="D12" s="48" t="e">
        <f>VLOOKUP(B12,#REF!,4,0)</f>
        <v>#REF!</v>
      </c>
      <c r="E12" s="49" t="e">
        <f>VLOOKUP(B12,#REF!,5,0)</f>
        <v>#REF!</v>
      </c>
      <c r="F12" s="48" t="e">
        <f>VLOOKUP(B12,#REF!,6,0)</f>
        <v>#REF!</v>
      </c>
      <c r="G12" s="63" t="e">
        <f>VLOOKUP(B12,#REF!,7,0)</f>
        <v>#REF!</v>
      </c>
      <c r="H12" s="48" t="e">
        <f>VLOOKUP(B12,#REF!,8,0)</f>
        <v>#REF!</v>
      </c>
      <c r="I12" s="56" t="e">
        <f>VLOOKUP(B12,#REF!,9,0)</f>
        <v>#REF!</v>
      </c>
      <c r="J12" s="48" t="e">
        <f>VLOOKUP(B12,#REF!,10,0)</f>
        <v>#REF!</v>
      </c>
      <c r="K12" s="52"/>
      <c r="L12" s="52"/>
      <c r="M12" s="17"/>
      <c r="N12" s="87"/>
      <c r="O12" s="87"/>
      <c r="P12" s="87"/>
    </row>
    <row r="13" spans="1:16" ht="18.75" customHeight="1">
      <c r="A13" s="3">
        <f t="shared" si="1"/>
        <v>94</v>
      </c>
      <c r="B13" s="7">
        <f t="shared" si="2"/>
      </c>
      <c r="C13" s="48" t="e">
        <f>VLOOKUP(B13,#REF!,3,0)</f>
        <v>#REF!</v>
      </c>
      <c r="D13" s="48" t="e">
        <f>VLOOKUP(B13,#REF!,4,0)</f>
        <v>#REF!</v>
      </c>
      <c r="E13" s="49" t="e">
        <f>VLOOKUP(B13,#REF!,5,0)</f>
        <v>#REF!</v>
      </c>
      <c r="F13" s="48" t="e">
        <f>VLOOKUP(B13,#REF!,6,0)</f>
        <v>#REF!</v>
      </c>
      <c r="G13" s="63" t="e">
        <f>VLOOKUP(B13,#REF!,7,0)</f>
        <v>#REF!</v>
      </c>
      <c r="H13" s="48" t="e">
        <f>VLOOKUP(B13,#REF!,8,0)</f>
        <v>#REF!</v>
      </c>
      <c r="I13" s="56" t="e">
        <f>VLOOKUP(B13,#REF!,9,0)</f>
        <v>#REF!</v>
      </c>
      <c r="J13" s="48" t="e">
        <f>VLOOKUP(B13,#REF!,10,0)</f>
        <v>#REF!</v>
      </c>
      <c r="K13" s="52"/>
      <c r="L13" s="52"/>
      <c r="M13" s="17"/>
      <c r="N13" s="87"/>
      <c r="O13" s="87"/>
      <c r="P13" s="87"/>
    </row>
    <row r="14" spans="1:16" ht="18.75" customHeight="1">
      <c r="A14" s="3">
        <f t="shared" si="1"/>
        <v>95</v>
      </c>
      <c r="B14" s="7">
        <f t="shared" si="2"/>
      </c>
      <c r="C14" s="48" t="e">
        <f>VLOOKUP(B14,#REF!,3,0)</f>
        <v>#REF!</v>
      </c>
      <c r="D14" s="48" t="e">
        <f>VLOOKUP(B14,#REF!,4,0)</f>
        <v>#REF!</v>
      </c>
      <c r="E14" s="49" t="e">
        <f>VLOOKUP(B14,#REF!,5,0)</f>
        <v>#REF!</v>
      </c>
      <c r="F14" s="48" t="e">
        <f>VLOOKUP(B14,#REF!,6,0)</f>
        <v>#REF!</v>
      </c>
      <c r="G14" s="63" t="e">
        <f>VLOOKUP(B14,#REF!,7,0)</f>
        <v>#REF!</v>
      </c>
      <c r="H14" s="48" t="e">
        <f>VLOOKUP(B14,#REF!,8,0)</f>
        <v>#REF!</v>
      </c>
      <c r="I14" s="56" t="e">
        <f>VLOOKUP(B14,#REF!,9,0)</f>
        <v>#REF!</v>
      </c>
      <c r="J14" s="48" t="e">
        <f>VLOOKUP(B14,#REF!,10,0)</f>
        <v>#REF!</v>
      </c>
      <c r="K14" s="52"/>
      <c r="L14" s="52"/>
      <c r="M14" s="17"/>
      <c r="N14" s="87"/>
      <c r="O14" s="87"/>
      <c r="P14" s="87"/>
    </row>
    <row r="15" spans="1:16" ht="18.75" customHeight="1">
      <c r="A15" s="3">
        <f t="shared" si="1"/>
        <v>96</v>
      </c>
      <c r="B15" s="7">
        <f t="shared" si="2"/>
      </c>
      <c r="C15" s="48" t="e">
        <f>VLOOKUP(B15,#REF!,3,0)</f>
        <v>#REF!</v>
      </c>
      <c r="D15" s="48" t="e">
        <f>VLOOKUP(B15,#REF!,4,0)</f>
        <v>#REF!</v>
      </c>
      <c r="E15" s="49" t="e">
        <f>VLOOKUP(B15,#REF!,5,0)</f>
        <v>#REF!</v>
      </c>
      <c r="F15" s="48" t="e">
        <f>VLOOKUP(B15,#REF!,6,0)</f>
        <v>#REF!</v>
      </c>
      <c r="G15" s="63" t="e">
        <f>VLOOKUP(B15,#REF!,7,0)</f>
        <v>#REF!</v>
      </c>
      <c r="H15" s="48" t="e">
        <f>VLOOKUP(B15,#REF!,8,0)</f>
        <v>#REF!</v>
      </c>
      <c r="I15" s="56" t="e">
        <f>VLOOKUP(B15,#REF!,9,0)</f>
        <v>#REF!</v>
      </c>
      <c r="J15" s="48" t="e">
        <f>VLOOKUP(B15,#REF!,10,0)</f>
        <v>#REF!</v>
      </c>
      <c r="K15" s="52"/>
      <c r="L15" s="52"/>
      <c r="M15" s="17"/>
      <c r="N15" s="87"/>
      <c r="O15" s="87"/>
      <c r="P15" s="87"/>
    </row>
    <row r="16" spans="1:16" ht="18.75" customHeight="1">
      <c r="A16" s="3">
        <f t="shared" si="1"/>
        <v>97</v>
      </c>
      <c r="B16" s="7">
        <f t="shared" si="2"/>
      </c>
      <c r="C16" s="48" t="e">
        <f>VLOOKUP(B16,#REF!,3,0)</f>
        <v>#REF!</v>
      </c>
      <c r="D16" s="48" t="e">
        <f>VLOOKUP(B16,#REF!,4,0)</f>
        <v>#REF!</v>
      </c>
      <c r="E16" s="49" t="e">
        <f>VLOOKUP(B16,#REF!,5,0)</f>
        <v>#REF!</v>
      </c>
      <c r="F16" s="48" t="e">
        <f>VLOOKUP(B16,#REF!,6,0)</f>
        <v>#REF!</v>
      </c>
      <c r="G16" s="63" t="e">
        <f>VLOOKUP(B16,#REF!,7,0)</f>
        <v>#REF!</v>
      </c>
      <c r="H16" s="48" t="e">
        <f>VLOOKUP(B16,#REF!,8,0)</f>
        <v>#REF!</v>
      </c>
      <c r="I16" s="56" t="e">
        <f>VLOOKUP(B16,#REF!,9,0)</f>
        <v>#REF!</v>
      </c>
      <c r="J16" s="48" t="e">
        <f>VLOOKUP(B16,#REF!,10,0)</f>
        <v>#REF!</v>
      </c>
      <c r="K16" s="52"/>
      <c r="L16" s="52"/>
      <c r="M16" s="17"/>
      <c r="N16" s="87"/>
      <c r="O16" s="87"/>
      <c r="P16" s="87"/>
    </row>
    <row r="17" spans="1:16" ht="18.75" customHeight="1">
      <c r="A17" s="3">
        <f t="shared" si="1"/>
        <v>98</v>
      </c>
      <c r="B17" s="7">
        <f t="shared" si="2"/>
      </c>
      <c r="C17" s="48" t="e">
        <f>VLOOKUP(B17,#REF!,3,0)</f>
        <v>#REF!</v>
      </c>
      <c r="D17" s="48" t="e">
        <f>VLOOKUP(B17,#REF!,4,0)</f>
        <v>#REF!</v>
      </c>
      <c r="E17" s="49" t="e">
        <f>VLOOKUP(B17,#REF!,5,0)</f>
        <v>#REF!</v>
      </c>
      <c r="F17" s="48" t="e">
        <f>VLOOKUP(B17,#REF!,6,0)</f>
        <v>#REF!</v>
      </c>
      <c r="G17" s="63" t="e">
        <f>VLOOKUP(B17,#REF!,7,0)</f>
        <v>#REF!</v>
      </c>
      <c r="H17" s="48" t="e">
        <f>VLOOKUP(B17,#REF!,8,0)</f>
        <v>#REF!</v>
      </c>
      <c r="I17" s="56" t="e">
        <f>VLOOKUP(B17,#REF!,9,0)</f>
        <v>#REF!</v>
      </c>
      <c r="J17" s="48" t="e">
        <f>VLOOKUP(B17,#REF!,10,0)</f>
        <v>#REF!</v>
      </c>
      <c r="K17" s="52"/>
      <c r="L17" s="52"/>
      <c r="M17" s="17"/>
      <c r="N17" s="87"/>
      <c r="O17" s="87"/>
      <c r="P17" s="87"/>
    </row>
    <row r="18" spans="1:16" ht="18.75" customHeight="1">
      <c r="A18" s="3">
        <f t="shared" si="1"/>
        <v>99</v>
      </c>
      <c r="B18" s="7">
        <f t="shared" si="2"/>
      </c>
      <c r="C18" s="48" t="e">
        <f>VLOOKUP(B18,#REF!,3,0)</f>
        <v>#REF!</v>
      </c>
      <c r="D18" s="48" t="e">
        <f>VLOOKUP(B18,#REF!,4,0)</f>
        <v>#REF!</v>
      </c>
      <c r="E18" s="49" t="e">
        <f>VLOOKUP(B18,#REF!,5,0)</f>
        <v>#REF!</v>
      </c>
      <c r="F18" s="48" t="e">
        <f>VLOOKUP(B18,#REF!,6,0)</f>
        <v>#REF!</v>
      </c>
      <c r="G18" s="63" t="e">
        <f>VLOOKUP(B18,#REF!,7,0)</f>
        <v>#REF!</v>
      </c>
      <c r="H18" s="48" t="e">
        <f>VLOOKUP(B18,#REF!,8,0)</f>
        <v>#REF!</v>
      </c>
      <c r="I18" s="56" t="e">
        <f>VLOOKUP(B18,#REF!,9,0)</f>
        <v>#REF!</v>
      </c>
      <c r="J18" s="48" t="e">
        <f>VLOOKUP(B18,#REF!,10,0)</f>
        <v>#REF!</v>
      </c>
      <c r="K18" s="52"/>
      <c r="L18" s="52"/>
      <c r="M18" s="17"/>
      <c r="N18" s="87"/>
      <c r="O18" s="87"/>
      <c r="P18" s="87"/>
    </row>
    <row r="19" spans="1:16" ht="18.75" customHeight="1">
      <c r="A19" s="3">
        <f t="shared" si="1"/>
        <v>100</v>
      </c>
      <c r="B19" s="7">
        <f t="shared" si="2"/>
      </c>
      <c r="C19" s="48" t="e">
        <f>VLOOKUP(B19,#REF!,3,0)</f>
        <v>#REF!</v>
      </c>
      <c r="D19" s="48" t="e">
        <f>VLOOKUP(B19,#REF!,4,0)</f>
        <v>#REF!</v>
      </c>
      <c r="E19" s="49" t="e">
        <f>VLOOKUP(B19,#REF!,5,0)</f>
        <v>#REF!</v>
      </c>
      <c r="F19" s="48" t="e">
        <f>VLOOKUP(B19,#REF!,6,0)</f>
        <v>#REF!</v>
      </c>
      <c r="G19" s="63" t="e">
        <f>VLOOKUP(B19,#REF!,7,0)</f>
        <v>#REF!</v>
      </c>
      <c r="H19" s="48" t="e">
        <f>VLOOKUP(B19,#REF!,8,0)</f>
        <v>#REF!</v>
      </c>
      <c r="I19" s="56" t="e">
        <f>VLOOKUP(B19,#REF!,9,0)</f>
        <v>#REF!</v>
      </c>
      <c r="J19" s="48" t="e">
        <f>VLOOKUP(B19,#REF!,10,0)</f>
        <v>#REF!</v>
      </c>
      <c r="K19" s="52"/>
      <c r="L19" s="52"/>
      <c r="M19" s="17"/>
      <c r="N19" s="87"/>
      <c r="O19" s="87"/>
      <c r="P19" s="87"/>
    </row>
    <row r="20" spans="1:16" ht="18.75" customHeight="1">
      <c r="A20" s="3">
        <f t="shared" si="1"/>
        <v>101</v>
      </c>
      <c r="B20" s="7">
        <f t="shared" si="2"/>
      </c>
      <c r="C20" s="48" t="e">
        <f>VLOOKUP(B20,#REF!,3,0)</f>
        <v>#REF!</v>
      </c>
      <c r="D20" s="48" t="e">
        <f>VLOOKUP(B20,#REF!,4,0)</f>
        <v>#REF!</v>
      </c>
      <c r="E20" s="49" t="e">
        <f>VLOOKUP(B20,#REF!,5,0)</f>
        <v>#REF!</v>
      </c>
      <c r="F20" s="48" t="e">
        <f>VLOOKUP(B20,#REF!,6,0)</f>
        <v>#REF!</v>
      </c>
      <c r="G20" s="63" t="e">
        <f>VLOOKUP(B20,#REF!,7,0)</f>
        <v>#REF!</v>
      </c>
      <c r="H20" s="48" t="e">
        <f>VLOOKUP(B20,#REF!,8,0)</f>
        <v>#REF!</v>
      </c>
      <c r="I20" s="56" t="e">
        <f>VLOOKUP(B20,#REF!,9,0)</f>
        <v>#REF!</v>
      </c>
      <c r="J20" s="48" t="e">
        <f>VLOOKUP(B20,#REF!,10,0)</f>
        <v>#REF!</v>
      </c>
      <c r="K20" s="52"/>
      <c r="L20" s="52"/>
      <c r="M20" s="17"/>
      <c r="N20" s="87"/>
      <c r="O20" s="87"/>
      <c r="P20" s="87"/>
    </row>
    <row r="21" spans="1:16" ht="18.75" customHeight="1">
      <c r="A21" s="3">
        <f t="shared" si="1"/>
        <v>102</v>
      </c>
      <c r="B21" s="7">
        <f t="shared" si="2"/>
      </c>
      <c r="C21" s="48" t="e">
        <f>VLOOKUP(B21,#REF!,3,0)</f>
        <v>#REF!</v>
      </c>
      <c r="D21" s="48" t="e">
        <f>VLOOKUP(B21,#REF!,4,0)</f>
        <v>#REF!</v>
      </c>
      <c r="E21" s="49" t="e">
        <f>VLOOKUP(B21,#REF!,5,0)</f>
        <v>#REF!</v>
      </c>
      <c r="F21" s="48" t="e">
        <f>VLOOKUP(B21,#REF!,6,0)</f>
        <v>#REF!</v>
      </c>
      <c r="G21" s="63" t="e">
        <f>VLOOKUP(B21,#REF!,7,0)</f>
        <v>#REF!</v>
      </c>
      <c r="H21" s="48" t="e">
        <f>VLOOKUP(B21,#REF!,8,0)</f>
        <v>#REF!</v>
      </c>
      <c r="I21" s="56" t="e">
        <f>VLOOKUP(B21,#REF!,9,0)</f>
        <v>#REF!</v>
      </c>
      <c r="J21" s="48" t="e">
        <f>VLOOKUP(B21,#REF!,10,0)</f>
        <v>#REF!</v>
      </c>
      <c r="K21" s="52"/>
      <c r="L21" s="52"/>
      <c r="M21" s="17"/>
      <c r="N21" s="87"/>
      <c r="O21" s="87"/>
      <c r="P21" s="87"/>
    </row>
    <row r="22" spans="1:16" ht="18.75" customHeight="1">
      <c r="A22" s="3">
        <f t="shared" si="1"/>
        <v>103</v>
      </c>
      <c r="B22" s="7">
        <f t="shared" si="2"/>
      </c>
      <c r="C22" s="48" t="e">
        <f>VLOOKUP(B22,#REF!,3,0)</f>
        <v>#REF!</v>
      </c>
      <c r="D22" s="48" t="e">
        <f>VLOOKUP(B22,#REF!,4,0)</f>
        <v>#REF!</v>
      </c>
      <c r="E22" s="49" t="e">
        <f>VLOOKUP(B22,#REF!,5,0)</f>
        <v>#REF!</v>
      </c>
      <c r="F22" s="48" t="e">
        <f>VLOOKUP(B22,#REF!,6,0)</f>
        <v>#REF!</v>
      </c>
      <c r="G22" s="63" t="e">
        <f>VLOOKUP(B22,#REF!,7,0)</f>
        <v>#REF!</v>
      </c>
      <c r="H22" s="48" t="e">
        <f>VLOOKUP(B22,#REF!,8,0)</f>
        <v>#REF!</v>
      </c>
      <c r="I22" s="56" t="e">
        <f>VLOOKUP(B22,#REF!,9,0)</f>
        <v>#REF!</v>
      </c>
      <c r="J22" s="48" t="e">
        <f>VLOOKUP(B22,#REF!,10,0)</f>
        <v>#REF!</v>
      </c>
      <c r="K22" s="52"/>
      <c r="L22" s="52"/>
      <c r="M22" s="17"/>
      <c r="N22" s="87"/>
      <c r="O22" s="87"/>
      <c r="P22" s="87"/>
    </row>
    <row r="23" spans="1:16" ht="18.75" customHeight="1">
      <c r="A23" s="3">
        <f t="shared" si="1"/>
        <v>104</v>
      </c>
      <c r="B23" s="7">
        <f t="shared" si="2"/>
      </c>
      <c r="C23" s="48" t="e">
        <f>VLOOKUP(B23,#REF!,3,0)</f>
        <v>#REF!</v>
      </c>
      <c r="D23" s="48" t="e">
        <f>VLOOKUP(B23,#REF!,4,0)</f>
        <v>#REF!</v>
      </c>
      <c r="E23" s="49" t="e">
        <f>VLOOKUP(B23,#REF!,5,0)</f>
        <v>#REF!</v>
      </c>
      <c r="F23" s="48" t="e">
        <f>VLOOKUP(B23,#REF!,6,0)</f>
        <v>#REF!</v>
      </c>
      <c r="G23" s="63" t="e">
        <f>VLOOKUP(B23,#REF!,7,0)</f>
        <v>#REF!</v>
      </c>
      <c r="H23" s="48" t="e">
        <f>VLOOKUP(B23,#REF!,8,0)</f>
        <v>#REF!</v>
      </c>
      <c r="I23" s="56" t="e">
        <f>VLOOKUP(B23,#REF!,9,0)</f>
        <v>#REF!</v>
      </c>
      <c r="J23" s="48" t="e">
        <f>VLOOKUP(B23,#REF!,10,0)</f>
        <v>#REF!</v>
      </c>
      <c r="K23" s="52"/>
      <c r="L23" s="52"/>
      <c r="M23" s="17"/>
      <c r="N23" s="87"/>
      <c r="O23" s="87"/>
      <c r="P23" s="87"/>
    </row>
    <row r="24" spans="1:16" ht="18.75" customHeight="1">
      <c r="A24" s="3">
        <f t="shared" si="1"/>
        <v>105</v>
      </c>
      <c r="B24" s="7">
        <f t="shared" si="2"/>
      </c>
      <c r="C24" s="48" t="e">
        <f>VLOOKUP(B24,#REF!,3,0)</f>
        <v>#REF!</v>
      </c>
      <c r="D24" s="48" t="e">
        <f>VLOOKUP(B24,#REF!,4,0)</f>
        <v>#REF!</v>
      </c>
      <c r="E24" s="49" t="e">
        <f>VLOOKUP(B24,#REF!,5,0)</f>
        <v>#REF!</v>
      </c>
      <c r="F24" s="48" t="e">
        <f>VLOOKUP(B24,#REF!,6,0)</f>
        <v>#REF!</v>
      </c>
      <c r="G24" s="63" t="e">
        <f>VLOOKUP(B24,#REF!,7,0)</f>
        <v>#REF!</v>
      </c>
      <c r="H24" s="48" t="e">
        <f>VLOOKUP(B24,#REF!,8,0)</f>
        <v>#REF!</v>
      </c>
      <c r="I24" s="56" t="e">
        <f>VLOOKUP(B24,#REF!,9,0)</f>
        <v>#REF!</v>
      </c>
      <c r="J24" s="48" t="e">
        <f>VLOOKUP(B24,#REF!,10,0)</f>
        <v>#REF!</v>
      </c>
      <c r="K24" s="52"/>
      <c r="L24" s="52"/>
      <c r="M24" s="23"/>
      <c r="N24" s="50"/>
      <c r="O24" s="50"/>
      <c r="P24" s="50"/>
    </row>
    <row r="25" spans="1:16" ht="18.75" customHeight="1">
      <c r="A25" s="3">
        <f t="shared" si="1"/>
        <v>106</v>
      </c>
      <c r="B25" s="7">
        <f t="shared" si="2"/>
      </c>
      <c r="C25" s="48" t="e">
        <f>VLOOKUP(B25,#REF!,3,0)</f>
        <v>#REF!</v>
      </c>
      <c r="D25" s="48" t="e">
        <f>VLOOKUP(B25,#REF!,4,0)</f>
        <v>#REF!</v>
      </c>
      <c r="E25" s="49" t="e">
        <f>VLOOKUP(B25,#REF!,5,0)</f>
        <v>#REF!</v>
      </c>
      <c r="F25" s="48" t="e">
        <f>VLOOKUP(B25,#REF!,6,0)</f>
        <v>#REF!</v>
      </c>
      <c r="G25" s="63" t="e">
        <f>VLOOKUP(B25,#REF!,7,0)</f>
        <v>#REF!</v>
      </c>
      <c r="H25" s="48" t="e">
        <f>VLOOKUP(B25,#REF!,8,0)</f>
        <v>#REF!</v>
      </c>
      <c r="I25" s="56" t="e">
        <f>VLOOKUP(B25,#REF!,9,0)</f>
        <v>#REF!</v>
      </c>
      <c r="J25" s="48" t="e">
        <f>VLOOKUP(B25,#REF!,10,0)</f>
        <v>#REF!</v>
      </c>
      <c r="K25" s="52"/>
      <c r="L25" s="52"/>
      <c r="M25" s="17"/>
      <c r="N25" s="87"/>
      <c r="O25" s="87"/>
      <c r="P25" s="87"/>
    </row>
    <row r="26" spans="1:16" ht="18.75" customHeight="1">
      <c r="A26" s="3">
        <f t="shared" si="1"/>
        <v>107</v>
      </c>
      <c r="B26" s="7">
        <f t="shared" si="2"/>
      </c>
      <c r="C26" s="48" t="e">
        <f>VLOOKUP(B26,#REF!,3,0)</f>
        <v>#REF!</v>
      </c>
      <c r="D26" s="48" t="e">
        <f>VLOOKUP(B26,#REF!,4,0)</f>
        <v>#REF!</v>
      </c>
      <c r="E26" s="49" t="e">
        <f>VLOOKUP(B26,#REF!,5,0)</f>
        <v>#REF!</v>
      </c>
      <c r="F26" s="48" t="e">
        <f>VLOOKUP(B26,#REF!,6,0)</f>
        <v>#REF!</v>
      </c>
      <c r="G26" s="63" t="e">
        <f>VLOOKUP(B26,#REF!,7,0)</f>
        <v>#REF!</v>
      </c>
      <c r="H26" s="48" t="e">
        <f>VLOOKUP(B26,#REF!,8,0)</f>
        <v>#REF!</v>
      </c>
      <c r="I26" s="56" t="e">
        <f>VLOOKUP(B26,#REF!,9,0)</f>
        <v>#REF!</v>
      </c>
      <c r="J26" s="48" t="e">
        <f>VLOOKUP(B26,#REF!,10,0)</f>
        <v>#REF!</v>
      </c>
      <c r="K26" s="52"/>
      <c r="L26" s="52"/>
      <c r="M26" s="23"/>
      <c r="N26" s="50"/>
      <c r="O26" s="50"/>
      <c r="P26" s="50"/>
    </row>
    <row r="27" spans="1:16" ht="18.75" customHeight="1">
      <c r="A27" s="64">
        <f t="shared" si="1"/>
        <v>108</v>
      </c>
      <c r="B27" s="65">
        <f t="shared" si="2"/>
      </c>
      <c r="C27" s="58" t="e">
        <f>VLOOKUP(B27,#REF!,3,0)</f>
        <v>#REF!</v>
      </c>
      <c r="D27" s="58" t="e">
        <f>VLOOKUP(B27,#REF!,4,0)</f>
        <v>#REF!</v>
      </c>
      <c r="E27" s="66" t="e">
        <f>VLOOKUP(B27,#REF!,5,0)</f>
        <v>#REF!</v>
      </c>
      <c r="F27" s="58" t="e">
        <f>VLOOKUP(B27,#REF!,6,0)</f>
        <v>#REF!</v>
      </c>
      <c r="G27" s="67" t="e">
        <f>VLOOKUP(B27,#REF!,7,0)</f>
        <v>#REF!</v>
      </c>
      <c r="H27" s="58" t="e">
        <f>VLOOKUP(B27,#REF!,8,0)</f>
        <v>#REF!</v>
      </c>
      <c r="I27" s="57" t="e">
        <f>VLOOKUP(B27,#REF!,9,0)</f>
        <v>#REF!</v>
      </c>
      <c r="J27" s="58" t="e">
        <f>VLOOKUP(B27,#REF!,10,0)</f>
        <v>#REF!</v>
      </c>
      <c r="K27" s="52"/>
      <c r="L27" s="52"/>
      <c r="M27" s="17"/>
      <c r="N27" s="87"/>
      <c r="O27" s="87"/>
      <c r="P27" s="87"/>
    </row>
    <row r="28" spans="1:16" s="11" customFormat="1" ht="18.75" customHeight="1">
      <c r="A28" s="94"/>
      <c r="B28" s="95"/>
      <c r="C28" s="91" t="e">
        <f>#REF!</f>
        <v>#REF!</v>
      </c>
      <c r="D28" s="92"/>
      <c r="E28" s="93"/>
      <c r="F28" s="10"/>
      <c r="G28" s="61"/>
      <c r="H28" s="61"/>
      <c r="I28" s="61"/>
      <c r="J28" s="43"/>
      <c r="K28" s="51"/>
      <c r="L28" s="87"/>
      <c r="M28" s="87"/>
      <c r="N28" s="87"/>
      <c r="O28" s="87"/>
      <c r="P28" s="87"/>
    </row>
  </sheetData>
  <sheetProtection/>
  <mergeCells count="26">
    <mergeCell ref="A28:B28"/>
    <mergeCell ref="A4:B4"/>
    <mergeCell ref="A1:D1"/>
    <mergeCell ref="E1:H1"/>
    <mergeCell ref="E2:H3"/>
    <mergeCell ref="A2:D3"/>
    <mergeCell ref="L28:M28"/>
    <mergeCell ref="E4:H4"/>
    <mergeCell ref="C28:E28"/>
    <mergeCell ref="N28:P28"/>
    <mergeCell ref="N16:P16"/>
    <mergeCell ref="N17:P17"/>
    <mergeCell ref="N27:P27"/>
    <mergeCell ref="N25:P25"/>
    <mergeCell ref="N14:P14"/>
    <mergeCell ref="N15:P15"/>
    <mergeCell ref="L3:P3"/>
    <mergeCell ref="N11:P11"/>
    <mergeCell ref="N12:P12"/>
    <mergeCell ref="N13:P13"/>
    <mergeCell ref="N22:P22"/>
    <mergeCell ref="N23:P23"/>
    <mergeCell ref="N18:P18"/>
    <mergeCell ref="N19:P19"/>
    <mergeCell ref="N20:P20"/>
    <mergeCell ref="N21:P21"/>
  </mergeCells>
  <conditionalFormatting sqref="A10:A27">
    <cfRule type="expression" priority="1" dxfId="2" stopIfTrue="1">
      <formula>B10=""</formula>
    </cfRule>
  </conditionalFormatting>
  <conditionalFormatting sqref="F28:I28 C10:L27">
    <cfRule type="expression" priority="2" dxfId="2" stopIfTrue="1">
      <formula>ISERROR(C10)</formula>
    </cfRule>
  </conditionalFormatting>
  <printOptions horizontalCentered="1"/>
  <pageMargins left="0.37" right="0" top="0.25" bottom="0.17" header="0" footer="1.15"/>
  <pageSetup horizontalDpi="600" verticalDpi="600" orientation="landscape" paperSize="9" scale="95" r:id="rId3"/>
  <headerFooter alignWithMargins="0">
    <oddFooter>&amp;L&amp;12          NGƯỜI LẬP&amp;R&amp;12GIÁM ĐỐC CÔNG TY</oddFooter>
  </headerFooter>
  <drawing r:id="rId2"/>
  <legacyDrawing r:id="rId1"/>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33203125" defaultRowHeight="12.75"/>
  <cols>
    <col min="1" max="1" width="18.83203125" style="0" customWidth="1"/>
    <col min="2" max="2" width="34" style="0" customWidth="1"/>
  </cols>
  <sheetData>
    <row r="1" spans="1:2" ht="15.75">
      <c r="A1" s="68">
        <v>60440301</v>
      </c>
      <c r="B1" s="69" t="s">
        <v>7</v>
      </c>
    </row>
    <row r="2" spans="1:2" ht="15.75">
      <c r="A2" s="68">
        <v>60520503</v>
      </c>
      <c r="B2" s="69" t="s">
        <v>8</v>
      </c>
    </row>
    <row r="3" spans="1:2" ht="15.75">
      <c r="A3" s="68">
        <v>60440224</v>
      </c>
      <c r="B3" s="69" t="s">
        <v>9</v>
      </c>
    </row>
    <row r="4" spans="1:2" ht="15.75">
      <c r="A4" s="68">
        <v>60850103</v>
      </c>
      <c r="B4" s="69" t="s">
        <v>10</v>
      </c>
    </row>
    <row r="5" spans="1:2" ht="15.75">
      <c r="A5" s="68">
        <v>60440222</v>
      </c>
      <c r="B5" s="69"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9"/>
  <sheetViews>
    <sheetView tabSelected="1" zoomScalePageLayoutView="0" workbookViewId="0" topLeftCell="A58">
      <selection activeCell="A2" sqref="A2:Q2"/>
    </sheetView>
  </sheetViews>
  <sheetFormatPr defaultColWidth="9.33203125" defaultRowHeight="12.75"/>
  <cols>
    <col min="1" max="1" width="6" style="0" bestFit="1" customWidth="1"/>
    <col min="2" max="2" width="15.5" style="0" bestFit="1" customWidth="1"/>
    <col min="3" max="3" width="28" style="0" bestFit="1" customWidth="1"/>
    <col min="4" max="4" width="28" style="0" hidden="1" customWidth="1"/>
    <col min="5" max="5" width="22.33203125" style="0" hidden="1" customWidth="1"/>
    <col min="6" max="6" width="9" style="0" hidden="1" customWidth="1"/>
    <col min="7" max="7" width="7.33203125" style="0" customWidth="1"/>
    <col min="8" max="8" width="14.5" style="0" hidden="1" customWidth="1"/>
    <col min="9" max="9" width="13.33203125" style="0" bestFit="1" customWidth="1"/>
    <col min="10" max="10" width="5.16015625" style="0" customWidth="1"/>
    <col min="11" max="11" width="6.5" style="0" hidden="1" customWidth="1"/>
    <col min="12" max="12" width="10.5" style="0" bestFit="1" customWidth="1"/>
    <col min="13" max="13" width="35.33203125" style="0" bestFit="1" customWidth="1"/>
    <col min="14" max="14" width="7.83203125" style="0" customWidth="1"/>
    <col min="15" max="15" width="14.33203125" style="0" customWidth="1"/>
    <col min="16" max="16" width="9" style="0" customWidth="1"/>
    <col min="17" max="17" width="20.33203125" style="0" bestFit="1" customWidth="1"/>
    <col min="18" max="18" width="10.66015625" style="0" hidden="1" customWidth="1"/>
  </cols>
  <sheetData>
    <row r="1" spans="1:18" ht="18.75">
      <c r="A1" s="111" t="s">
        <v>200</v>
      </c>
      <c r="B1" s="111"/>
      <c r="C1" s="111"/>
      <c r="D1" s="111"/>
      <c r="E1" s="111"/>
      <c r="F1" s="111"/>
      <c r="G1" s="111"/>
      <c r="H1" s="111"/>
      <c r="I1" s="111"/>
      <c r="J1" s="111"/>
      <c r="K1" s="111"/>
      <c r="L1" s="111"/>
      <c r="M1" s="111"/>
      <c r="N1" s="111"/>
      <c r="O1" s="111"/>
      <c r="P1" s="111"/>
      <c r="Q1" s="111"/>
      <c r="R1" s="72"/>
    </row>
    <row r="2" spans="1:18" ht="15.75">
      <c r="A2" s="112" t="s">
        <v>393</v>
      </c>
      <c r="B2" s="112"/>
      <c r="C2" s="112"/>
      <c r="D2" s="112"/>
      <c r="E2" s="112"/>
      <c r="F2" s="112"/>
      <c r="G2" s="112"/>
      <c r="H2" s="112"/>
      <c r="I2" s="112"/>
      <c r="J2" s="112"/>
      <c r="K2" s="112"/>
      <c r="L2" s="112"/>
      <c r="M2" s="112"/>
      <c r="N2" s="112"/>
      <c r="O2" s="112"/>
      <c r="P2" s="112"/>
      <c r="Q2" s="112"/>
      <c r="R2" s="72"/>
    </row>
    <row r="3" spans="1:18" ht="8.25" customHeight="1">
      <c r="A3" s="113"/>
      <c r="B3" s="113"/>
      <c r="C3" s="113"/>
      <c r="D3" s="113"/>
      <c r="E3" s="113"/>
      <c r="F3" s="113"/>
      <c r="G3" s="113"/>
      <c r="H3" s="113"/>
      <c r="I3" s="113"/>
      <c r="J3" s="113"/>
      <c r="K3" s="113"/>
      <c r="L3" s="113"/>
      <c r="M3" s="113"/>
      <c r="N3" s="113"/>
      <c r="O3" s="113"/>
      <c r="P3" s="113"/>
      <c r="Q3" s="113"/>
      <c r="R3" s="72"/>
    </row>
    <row r="4" spans="1:18" s="84" customFormat="1" ht="60.75" customHeight="1">
      <c r="A4" s="73" t="s">
        <v>1</v>
      </c>
      <c r="B4" s="73" t="s">
        <v>188</v>
      </c>
      <c r="C4" s="74" t="s">
        <v>6</v>
      </c>
      <c r="D4" s="74"/>
      <c r="E4" s="74"/>
      <c r="F4" s="74"/>
      <c r="G4" s="74" t="s">
        <v>195</v>
      </c>
      <c r="H4" s="74" t="s">
        <v>189</v>
      </c>
      <c r="I4" s="73" t="s">
        <v>5</v>
      </c>
      <c r="J4" s="74" t="s">
        <v>190</v>
      </c>
      <c r="K4" s="74" t="s">
        <v>190</v>
      </c>
      <c r="L4" s="75" t="s">
        <v>191</v>
      </c>
      <c r="M4" s="75" t="s">
        <v>192</v>
      </c>
      <c r="N4" s="75" t="s">
        <v>193</v>
      </c>
      <c r="O4" s="75" t="s">
        <v>194</v>
      </c>
      <c r="P4" s="75" t="s">
        <v>392</v>
      </c>
      <c r="Q4" s="76" t="s">
        <v>122</v>
      </c>
      <c r="R4" s="77" t="s">
        <v>196</v>
      </c>
    </row>
    <row r="5" spans="1:18" ht="15.75">
      <c r="A5" s="78">
        <v>1</v>
      </c>
      <c r="B5" s="79" t="s">
        <v>165</v>
      </c>
      <c r="C5" s="80" t="s">
        <v>93</v>
      </c>
      <c r="D5" s="80" t="s">
        <v>206</v>
      </c>
      <c r="E5" s="80" t="s">
        <v>261</v>
      </c>
      <c r="F5" s="80" t="s">
        <v>218</v>
      </c>
      <c r="G5" s="70" t="s">
        <v>11</v>
      </c>
      <c r="H5" s="80"/>
      <c r="I5" s="71" t="s">
        <v>94</v>
      </c>
      <c r="J5" s="81"/>
      <c r="K5" s="81"/>
      <c r="L5" s="82">
        <v>8850103</v>
      </c>
      <c r="M5" s="79" t="s">
        <v>10</v>
      </c>
      <c r="N5" s="83">
        <v>1</v>
      </c>
      <c r="O5" s="79" t="s">
        <v>329</v>
      </c>
      <c r="P5" s="79"/>
      <c r="Q5" s="81" t="s">
        <v>186</v>
      </c>
      <c r="R5" s="79"/>
    </row>
    <row r="6" spans="1:18" ht="15.75">
      <c r="A6" s="78">
        <v>2</v>
      </c>
      <c r="B6" s="79" t="s">
        <v>132</v>
      </c>
      <c r="C6" s="80" t="s">
        <v>17</v>
      </c>
      <c r="D6" s="80" t="s">
        <v>244</v>
      </c>
      <c r="E6" s="80" t="s">
        <v>262</v>
      </c>
      <c r="F6" s="80" t="s">
        <v>204</v>
      </c>
      <c r="G6" s="70" t="s">
        <v>11</v>
      </c>
      <c r="H6" s="80"/>
      <c r="I6" s="71" t="s">
        <v>18</v>
      </c>
      <c r="J6" s="81"/>
      <c r="K6" s="81"/>
      <c r="L6" s="82">
        <v>8850103</v>
      </c>
      <c r="M6" s="79" t="s">
        <v>10</v>
      </c>
      <c r="N6" s="83">
        <v>1</v>
      </c>
      <c r="O6" s="79" t="s">
        <v>330</v>
      </c>
      <c r="P6" s="79"/>
      <c r="Q6" s="81"/>
      <c r="R6" s="79"/>
    </row>
    <row r="7" spans="1:18" ht="15.75">
      <c r="A7" s="78">
        <v>3</v>
      </c>
      <c r="B7" s="79" t="s">
        <v>163</v>
      </c>
      <c r="C7" s="80" t="s">
        <v>91</v>
      </c>
      <c r="D7" s="80" t="s">
        <v>245</v>
      </c>
      <c r="E7" s="80" t="s">
        <v>263</v>
      </c>
      <c r="F7" s="80" t="s">
        <v>217</v>
      </c>
      <c r="G7" s="70" t="s">
        <v>11</v>
      </c>
      <c r="H7" s="80"/>
      <c r="I7" s="71" t="s">
        <v>92</v>
      </c>
      <c r="J7" s="81"/>
      <c r="K7" s="81"/>
      <c r="L7" s="82">
        <v>8850103</v>
      </c>
      <c r="M7" s="79" t="s">
        <v>10</v>
      </c>
      <c r="N7" s="83">
        <v>1</v>
      </c>
      <c r="O7" s="79" t="s">
        <v>331</v>
      </c>
      <c r="P7" s="79"/>
      <c r="Q7" s="81"/>
      <c r="R7" s="79"/>
    </row>
    <row r="8" spans="1:18" ht="15.75">
      <c r="A8" s="78">
        <v>4</v>
      </c>
      <c r="B8" s="79" t="s">
        <v>129</v>
      </c>
      <c r="C8" s="80" t="s">
        <v>33</v>
      </c>
      <c r="D8" s="80" t="s">
        <v>246</v>
      </c>
      <c r="E8" s="80" t="s">
        <v>264</v>
      </c>
      <c r="F8" s="80" t="s">
        <v>202</v>
      </c>
      <c r="G8" s="70" t="s">
        <v>14</v>
      </c>
      <c r="H8" s="80"/>
      <c r="I8" s="71" t="s">
        <v>34</v>
      </c>
      <c r="J8" s="81"/>
      <c r="K8" s="81"/>
      <c r="L8" s="82">
        <v>8850103</v>
      </c>
      <c r="M8" s="79" t="s">
        <v>10</v>
      </c>
      <c r="N8" s="83">
        <v>1</v>
      </c>
      <c r="O8" s="79" t="s">
        <v>332</v>
      </c>
      <c r="P8" s="79"/>
      <c r="Q8" s="81"/>
      <c r="R8" s="79"/>
    </row>
    <row r="9" spans="1:18" ht="15.75">
      <c r="A9" s="78">
        <v>5</v>
      </c>
      <c r="B9" s="79" t="s">
        <v>131</v>
      </c>
      <c r="C9" s="80" t="s">
        <v>19</v>
      </c>
      <c r="D9" s="80" t="s">
        <v>296</v>
      </c>
      <c r="E9" s="80" t="s">
        <v>264</v>
      </c>
      <c r="F9" s="80" t="s">
        <v>203</v>
      </c>
      <c r="G9" s="70" t="s">
        <v>14</v>
      </c>
      <c r="H9" s="80"/>
      <c r="I9" s="71" t="s">
        <v>20</v>
      </c>
      <c r="J9" s="81"/>
      <c r="K9" s="81"/>
      <c r="L9" s="82">
        <v>8850103</v>
      </c>
      <c r="M9" s="79" t="s">
        <v>10</v>
      </c>
      <c r="N9" s="83">
        <v>1</v>
      </c>
      <c r="O9" s="79" t="s">
        <v>333</v>
      </c>
      <c r="P9" s="79"/>
      <c r="Q9" s="81"/>
      <c r="R9" s="79"/>
    </row>
    <row r="10" spans="1:18" ht="15.75">
      <c r="A10" s="78">
        <v>6</v>
      </c>
      <c r="B10" s="79" t="s">
        <v>156</v>
      </c>
      <c r="C10" s="80" t="s">
        <v>79</v>
      </c>
      <c r="D10" s="80" t="s">
        <v>247</v>
      </c>
      <c r="E10" s="80" t="s">
        <v>265</v>
      </c>
      <c r="F10" s="80" t="s">
        <v>213</v>
      </c>
      <c r="G10" s="70" t="s">
        <v>11</v>
      </c>
      <c r="H10" s="80"/>
      <c r="I10" s="71" t="s">
        <v>80</v>
      </c>
      <c r="J10" s="81"/>
      <c r="K10" s="81"/>
      <c r="L10" s="82">
        <v>8850103</v>
      </c>
      <c r="M10" s="79" t="s">
        <v>10</v>
      </c>
      <c r="N10" s="83">
        <v>1</v>
      </c>
      <c r="O10" s="79" t="s">
        <v>334</v>
      </c>
      <c r="P10" s="79"/>
      <c r="Q10" s="81" t="s">
        <v>186</v>
      </c>
      <c r="R10" s="79"/>
    </row>
    <row r="11" spans="1:18" ht="15.75">
      <c r="A11" s="78">
        <v>7</v>
      </c>
      <c r="B11" s="79" t="s">
        <v>140</v>
      </c>
      <c r="C11" s="80" t="s">
        <v>48</v>
      </c>
      <c r="D11" s="80" t="s">
        <v>297</v>
      </c>
      <c r="E11" s="80" t="s">
        <v>266</v>
      </c>
      <c r="F11" s="80" t="s">
        <v>206</v>
      </c>
      <c r="G11" s="70" t="s">
        <v>14</v>
      </c>
      <c r="H11" s="80"/>
      <c r="I11" s="71" t="s">
        <v>181</v>
      </c>
      <c r="J11" s="81"/>
      <c r="K11" s="81"/>
      <c r="L11" s="82">
        <v>8850103</v>
      </c>
      <c r="M11" s="79" t="s">
        <v>10</v>
      </c>
      <c r="N11" s="83">
        <v>1</v>
      </c>
      <c r="O11" s="79" t="s">
        <v>335</v>
      </c>
      <c r="P11" s="79"/>
      <c r="Q11" s="81" t="s">
        <v>186</v>
      </c>
      <c r="R11" s="79"/>
    </row>
    <row r="12" spans="1:18" ht="15.75">
      <c r="A12" s="78">
        <v>8</v>
      </c>
      <c r="B12" s="79" t="s">
        <v>310</v>
      </c>
      <c r="C12" s="80" t="s">
        <v>308</v>
      </c>
      <c r="D12" s="80" t="s">
        <v>245</v>
      </c>
      <c r="E12" s="80" t="s">
        <v>285</v>
      </c>
      <c r="F12" s="80" t="s">
        <v>311</v>
      </c>
      <c r="G12" s="70" t="s">
        <v>11</v>
      </c>
      <c r="H12" s="80"/>
      <c r="I12" s="71" t="s">
        <v>309</v>
      </c>
      <c r="J12" s="81"/>
      <c r="K12" s="81"/>
      <c r="L12" s="82">
        <v>8850103</v>
      </c>
      <c r="M12" s="79" t="s">
        <v>10</v>
      </c>
      <c r="N12" s="83">
        <v>1</v>
      </c>
      <c r="O12" s="79" t="s">
        <v>336</v>
      </c>
      <c r="P12" s="79"/>
      <c r="Q12" s="81"/>
      <c r="R12" s="79"/>
    </row>
    <row r="13" spans="1:18" ht="15.75">
      <c r="A13" s="78">
        <v>9</v>
      </c>
      <c r="B13" s="79" t="s">
        <v>327</v>
      </c>
      <c r="C13" s="80" t="s">
        <v>325</v>
      </c>
      <c r="D13" s="80" t="s">
        <v>298</v>
      </c>
      <c r="E13" s="80" t="s">
        <v>288</v>
      </c>
      <c r="F13" s="80" t="s">
        <v>328</v>
      </c>
      <c r="G13" s="70" t="s">
        <v>14</v>
      </c>
      <c r="H13" s="80"/>
      <c r="I13" s="71" t="s">
        <v>326</v>
      </c>
      <c r="J13" s="81"/>
      <c r="K13" s="81"/>
      <c r="L13" s="82">
        <v>8850103</v>
      </c>
      <c r="M13" s="79" t="s">
        <v>10</v>
      </c>
      <c r="N13" s="85">
        <v>1</v>
      </c>
      <c r="O13" s="79" t="s">
        <v>391</v>
      </c>
      <c r="P13" s="79"/>
      <c r="Q13" s="81" t="s">
        <v>186</v>
      </c>
      <c r="R13" s="79"/>
    </row>
    <row r="14" spans="1:18" ht="15.75">
      <c r="A14" s="78">
        <v>10</v>
      </c>
      <c r="B14" s="79" t="s">
        <v>169</v>
      </c>
      <c r="C14" s="80" t="s">
        <v>100</v>
      </c>
      <c r="D14" s="80" t="s">
        <v>248</v>
      </c>
      <c r="E14" s="80" t="s">
        <v>267</v>
      </c>
      <c r="F14" s="80" t="s">
        <v>219</v>
      </c>
      <c r="G14" s="70" t="s">
        <v>14</v>
      </c>
      <c r="H14" s="80"/>
      <c r="I14" s="71" t="s">
        <v>101</v>
      </c>
      <c r="J14" s="81"/>
      <c r="K14" s="81"/>
      <c r="L14" s="82">
        <v>8850103</v>
      </c>
      <c r="M14" s="79" t="s">
        <v>10</v>
      </c>
      <c r="N14" s="83">
        <v>1</v>
      </c>
      <c r="O14" s="79" t="s">
        <v>337</v>
      </c>
      <c r="P14" s="79"/>
      <c r="Q14" s="81" t="s">
        <v>186</v>
      </c>
      <c r="R14" s="79"/>
    </row>
    <row r="15" spans="1:18" ht="15.75">
      <c r="A15" s="78">
        <v>11</v>
      </c>
      <c r="B15" s="79" t="s">
        <v>174</v>
      </c>
      <c r="C15" s="80" t="s">
        <v>107</v>
      </c>
      <c r="D15" s="80" t="s">
        <v>249</v>
      </c>
      <c r="E15" s="80" t="s">
        <v>267</v>
      </c>
      <c r="F15" s="80" t="s">
        <v>219</v>
      </c>
      <c r="G15" s="70" t="s">
        <v>14</v>
      </c>
      <c r="H15" s="80"/>
      <c r="I15" s="71" t="s">
        <v>115</v>
      </c>
      <c r="J15" s="81"/>
      <c r="K15" s="81"/>
      <c r="L15" s="82">
        <v>8850103</v>
      </c>
      <c r="M15" s="79" t="s">
        <v>10</v>
      </c>
      <c r="N15" s="83">
        <v>1</v>
      </c>
      <c r="O15" s="79" t="s">
        <v>338</v>
      </c>
      <c r="P15" s="79"/>
      <c r="Q15" s="81" t="s">
        <v>186</v>
      </c>
      <c r="R15" s="79"/>
    </row>
    <row r="16" spans="1:18" ht="15.75">
      <c r="A16" s="78">
        <v>12</v>
      </c>
      <c r="B16" s="79" t="s">
        <v>321</v>
      </c>
      <c r="C16" s="80" t="s">
        <v>317</v>
      </c>
      <c r="D16" s="80" t="s">
        <v>203</v>
      </c>
      <c r="E16" s="80" t="s">
        <v>274</v>
      </c>
      <c r="F16" s="80" t="s">
        <v>324</v>
      </c>
      <c r="G16" s="70" t="s">
        <v>11</v>
      </c>
      <c r="H16" s="80"/>
      <c r="I16" s="71" t="s">
        <v>318</v>
      </c>
      <c r="J16" s="81"/>
      <c r="K16" s="81"/>
      <c r="L16" s="82">
        <v>8850103</v>
      </c>
      <c r="M16" s="79" t="s">
        <v>10</v>
      </c>
      <c r="N16" s="83">
        <v>1</v>
      </c>
      <c r="O16" s="79" t="s">
        <v>339</v>
      </c>
      <c r="P16" s="79"/>
      <c r="Q16" s="81" t="s">
        <v>186</v>
      </c>
      <c r="R16" s="79"/>
    </row>
    <row r="17" spans="1:18" ht="15.75">
      <c r="A17" s="78">
        <v>13</v>
      </c>
      <c r="B17" s="79" t="s">
        <v>158</v>
      </c>
      <c r="C17" s="80" t="s">
        <v>81</v>
      </c>
      <c r="D17" s="80" t="s">
        <v>298</v>
      </c>
      <c r="E17" s="80" t="s">
        <v>266</v>
      </c>
      <c r="F17" s="80" t="s">
        <v>214</v>
      </c>
      <c r="G17" s="70" t="s">
        <v>14</v>
      </c>
      <c r="H17" s="80"/>
      <c r="I17" s="71" t="s">
        <v>82</v>
      </c>
      <c r="J17" s="81"/>
      <c r="K17" s="81"/>
      <c r="L17" s="82">
        <v>8850103</v>
      </c>
      <c r="M17" s="79" t="s">
        <v>10</v>
      </c>
      <c r="N17" s="83">
        <v>1</v>
      </c>
      <c r="O17" s="79" t="s">
        <v>340</v>
      </c>
      <c r="P17" s="79"/>
      <c r="Q17" s="81"/>
      <c r="R17" s="79"/>
    </row>
    <row r="18" spans="1:18" ht="15.75">
      <c r="A18" s="78">
        <v>14</v>
      </c>
      <c r="B18" s="79" t="s">
        <v>153</v>
      </c>
      <c r="C18" s="80" t="s">
        <v>74</v>
      </c>
      <c r="D18" s="80" t="s">
        <v>249</v>
      </c>
      <c r="E18" s="80" t="s">
        <v>268</v>
      </c>
      <c r="F18" s="80" t="s">
        <v>211</v>
      </c>
      <c r="G18" s="70" t="s">
        <v>14</v>
      </c>
      <c r="H18" s="80"/>
      <c r="I18" s="71" t="s">
        <v>75</v>
      </c>
      <c r="J18" s="81"/>
      <c r="K18" s="81"/>
      <c r="L18" s="82">
        <v>8850103</v>
      </c>
      <c r="M18" s="79" t="s">
        <v>10</v>
      </c>
      <c r="N18" s="83">
        <v>1</v>
      </c>
      <c r="O18" s="79" t="s">
        <v>341</v>
      </c>
      <c r="P18" s="79"/>
      <c r="Q18" s="81"/>
      <c r="R18" s="79"/>
    </row>
    <row r="19" spans="1:18" ht="15.75">
      <c r="A19" s="78">
        <v>15</v>
      </c>
      <c r="B19" s="79" t="s">
        <v>128</v>
      </c>
      <c r="C19" s="80" t="s">
        <v>31</v>
      </c>
      <c r="D19" s="80" t="s">
        <v>249</v>
      </c>
      <c r="E19" s="80" t="s">
        <v>269</v>
      </c>
      <c r="F19" s="80" t="s">
        <v>201</v>
      </c>
      <c r="G19" s="70" t="s">
        <v>14</v>
      </c>
      <c r="H19" s="80"/>
      <c r="I19" s="71" t="s">
        <v>32</v>
      </c>
      <c r="J19" s="81"/>
      <c r="K19" s="81"/>
      <c r="L19" s="82">
        <v>8850103</v>
      </c>
      <c r="M19" s="79" t="s">
        <v>10</v>
      </c>
      <c r="N19" s="83">
        <v>1</v>
      </c>
      <c r="O19" s="79" t="s">
        <v>342</v>
      </c>
      <c r="P19" s="79"/>
      <c r="Q19" s="81" t="s">
        <v>186</v>
      </c>
      <c r="R19" s="79"/>
    </row>
    <row r="20" spans="1:18" ht="15.75">
      <c r="A20" s="78">
        <v>16</v>
      </c>
      <c r="B20" s="79" t="s">
        <v>167</v>
      </c>
      <c r="C20" s="80" t="s">
        <v>97</v>
      </c>
      <c r="D20" s="80" t="s">
        <v>206</v>
      </c>
      <c r="E20" s="80" t="s">
        <v>61</v>
      </c>
      <c r="F20" s="80" t="s">
        <v>201</v>
      </c>
      <c r="G20" s="70" t="s">
        <v>11</v>
      </c>
      <c r="H20" s="80"/>
      <c r="I20" s="71" t="s">
        <v>98</v>
      </c>
      <c r="J20" s="81"/>
      <c r="K20" s="81"/>
      <c r="L20" s="82">
        <v>8850103</v>
      </c>
      <c r="M20" s="79" t="s">
        <v>10</v>
      </c>
      <c r="N20" s="83">
        <v>1</v>
      </c>
      <c r="O20" s="79" t="s">
        <v>343</v>
      </c>
      <c r="P20" s="79"/>
      <c r="Q20" s="81" t="s">
        <v>186</v>
      </c>
      <c r="R20" s="79"/>
    </row>
    <row r="21" spans="1:18" ht="15.75">
      <c r="A21" s="78">
        <v>17</v>
      </c>
      <c r="B21" s="79" t="s">
        <v>172</v>
      </c>
      <c r="C21" s="80" t="s">
        <v>104</v>
      </c>
      <c r="D21" s="80" t="s">
        <v>250</v>
      </c>
      <c r="E21" s="80" t="s">
        <v>270</v>
      </c>
      <c r="F21" s="80" t="s">
        <v>220</v>
      </c>
      <c r="G21" s="70" t="s">
        <v>11</v>
      </c>
      <c r="H21" s="80"/>
      <c r="I21" s="71">
        <v>24023</v>
      </c>
      <c r="J21" s="81"/>
      <c r="K21" s="81"/>
      <c r="L21" s="82">
        <v>8850103</v>
      </c>
      <c r="M21" s="79" t="s">
        <v>10</v>
      </c>
      <c r="N21" s="83">
        <v>1</v>
      </c>
      <c r="O21" s="79" t="s">
        <v>344</v>
      </c>
      <c r="P21" s="79"/>
      <c r="Q21" s="81" t="s">
        <v>186</v>
      </c>
      <c r="R21" s="79"/>
    </row>
    <row r="22" spans="1:18" ht="15.75">
      <c r="A22" s="78">
        <v>18</v>
      </c>
      <c r="B22" s="79" t="s">
        <v>154</v>
      </c>
      <c r="C22" s="80" t="s">
        <v>76</v>
      </c>
      <c r="D22" s="80" t="s">
        <v>299</v>
      </c>
      <c r="E22" s="80" t="s">
        <v>271</v>
      </c>
      <c r="F22" s="80" t="s">
        <v>212</v>
      </c>
      <c r="G22" s="70" t="s">
        <v>11</v>
      </c>
      <c r="H22" s="80"/>
      <c r="I22" s="71" t="s">
        <v>21</v>
      </c>
      <c r="J22" s="81"/>
      <c r="K22" s="81"/>
      <c r="L22" s="82">
        <v>8850103</v>
      </c>
      <c r="M22" s="79" t="s">
        <v>10</v>
      </c>
      <c r="N22" s="83">
        <v>1</v>
      </c>
      <c r="O22" s="79" t="s">
        <v>345</v>
      </c>
      <c r="P22" s="79"/>
      <c r="Q22" s="81"/>
      <c r="R22" s="79"/>
    </row>
    <row r="23" spans="1:18" ht="15.75">
      <c r="A23" s="78">
        <v>19</v>
      </c>
      <c r="B23" s="79" t="s">
        <v>151</v>
      </c>
      <c r="C23" s="80" t="s">
        <v>70</v>
      </c>
      <c r="D23" s="80" t="s">
        <v>246</v>
      </c>
      <c r="E23" s="80" t="s">
        <v>272</v>
      </c>
      <c r="F23" s="80" t="s">
        <v>210</v>
      </c>
      <c r="G23" s="70" t="s">
        <v>11</v>
      </c>
      <c r="H23" s="80"/>
      <c r="I23" s="71" t="s">
        <v>71</v>
      </c>
      <c r="J23" s="81"/>
      <c r="K23" s="81"/>
      <c r="L23" s="82">
        <v>8850103</v>
      </c>
      <c r="M23" s="79" t="s">
        <v>10</v>
      </c>
      <c r="N23" s="83">
        <v>1</v>
      </c>
      <c r="O23" s="79" t="s">
        <v>346</v>
      </c>
      <c r="P23" s="79"/>
      <c r="Q23" s="81"/>
      <c r="R23" s="79"/>
    </row>
    <row r="24" spans="1:18" ht="15.75">
      <c r="A24" s="78">
        <v>20</v>
      </c>
      <c r="B24" s="79" t="s">
        <v>161</v>
      </c>
      <c r="C24" s="80" t="s">
        <v>85</v>
      </c>
      <c r="D24" s="80" t="s">
        <v>249</v>
      </c>
      <c r="E24" s="80" t="s">
        <v>270</v>
      </c>
      <c r="F24" s="80" t="s">
        <v>215</v>
      </c>
      <c r="G24" s="70" t="s">
        <v>11</v>
      </c>
      <c r="H24" s="80"/>
      <c r="I24" s="71" t="s">
        <v>86</v>
      </c>
      <c r="J24" s="81"/>
      <c r="K24" s="81"/>
      <c r="L24" s="82">
        <v>8850103</v>
      </c>
      <c r="M24" s="79" t="s">
        <v>10</v>
      </c>
      <c r="N24" s="83">
        <v>1</v>
      </c>
      <c r="O24" s="79" t="s">
        <v>347</v>
      </c>
      <c r="P24" s="79"/>
      <c r="Q24" s="81"/>
      <c r="R24" s="79"/>
    </row>
    <row r="25" spans="1:18" ht="15.75">
      <c r="A25" s="78">
        <v>21</v>
      </c>
      <c r="B25" s="79" t="s">
        <v>146</v>
      </c>
      <c r="C25" s="80" t="s">
        <v>55</v>
      </c>
      <c r="D25" s="80" t="s">
        <v>249</v>
      </c>
      <c r="E25" s="80" t="s">
        <v>273</v>
      </c>
      <c r="F25" s="80" t="s">
        <v>207</v>
      </c>
      <c r="G25" s="70" t="s">
        <v>11</v>
      </c>
      <c r="H25" s="80"/>
      <c r="I25" s="71" t="s">
        <v>56</v>
      </c>
      <c r="J25" s="81"/>
      <c r="K25" s="81"/>
      <c r="L25" s="82">
        <v>8850103</v>
      </c>
      <c r="M25" s="79" t="s">
        <v>10</v>
      </c>
      <c r="N25" s="83">
        <v>1</v>
      </c>
      <c r="O25" s="79" t="s">
        <v>348</v>
      </c>
      <c r="P25" s="79"/>
      <c r="Q25" s="81" t="s">
        <v>186</v>
      </c>
      <c r="R25" s="79"/>
    </row>
    <row r="26" spans="1:18" ht="15.75">
      <c r="A26" s="78">
        <v>22</v>
      </c>
      <c r="B26" s="79" t="s">
        <v>139</v>
      </c>
      <c r="C26" s="80" t="s">
        <v>65</v>
      </c>
      <c r="D26" s="80" t="s">
        <v>251</v>
      </c>
      <c r="E26" s="80" t="s">
        <v>274</v>
      </c>
      <c r="F26" s="80" t="s">
        <v>205</v>
      </c>
      <c r="G26" s="70" t="s">
        <v>11</v>
      </c>
      <c r="H26" s="80"/>
      <c r="I26" s="71" t="s">
        <v>66</v>
      </c>
      <c r="J26" s="81"/>
      <c r="K26" s="81"/>
      <c r="L26" s="82">
        <v>8850103</v>
      </c>
      <c r="M26" s="79" t="s">
        <v>10</v>
      </c>
      <c r="N26" s="83">
        <v>2</v>
      </c>
      <c r="O26" s="79" t="s">
        <v>349</v>
      </c>
      <c r="P26" s="79"/>
      <c r="Q26" s="81" t="s">
        <v>186</v>
      </c>
      <c r="R26" s="79"/>
    </row>
    <row r="27" spans="1:18" ht="15.75">
      <c r="A27" s="78">
        <v>23</v>
      </c>
      <c r="B27" s="79" t="s">
        <v>155</v>
      </c>
      <c r="C27" s="80" t="s">
        <v>77</v>
      </c>
      <c r="D27" s="80" t="s">
        <v>211</v>
      </c>
      <c r="E27" s="80" t="s">
        <v>274</v>
      </c>
      <c r="F27" s="80" t="s">
        <v>205</v>
      </c>
      <c r="G27" s="70" t="s">
        <v>11</v>
      </c>
      <c r="H27" s="80"/>
      <c r="I27" s="71" t="s">
        <v>78</v>
      </c>
      <c r="J27" s="81"/>
      <c r="K27" s="81"/>
      <c r="L27" s="82">
        <v>8850103</v>
      </c>
      <c r="M27" s="79" t="s">
        <v>10</v>
      </c>
      <c r="N27" s="83">
        <v>2</v>
      </c>
      <c r="O27" s="79" t="s">
        <v>350</v>
      </c>
      <c r="P27" s="79"/>
      <c r="Q27" s="81" t="s">
        <v>186</v>
      </c>
      <c r="R27" s="79"/>
    </row>
    <row r="28" spans="1:18" ht="15.75">
      <c r="A28" s="78">
        <v>24</v>
      </c>
      <c r="B28" s="79" t="s">
        <v>162</v>
      </c>
      <c r="C28" s="80" t="s">
        <v>87</v>
      </c>
      <c r="D28" s="80" t="s">
        <v>252</v>
      </c>
      <c r="E28" s="80" t="s">
        <v>267</v>
      </c>
      <c r="F28" s="80" t="s">
        <v>216</v>
      </c>
      <c r="G28" s="70" t="s">
        <v>14</v>
      </c>
      <c r="H28" s="80"/>
      <c r="I28" s="71" t="s">
        <v>88</v>
      </c>
      <c r="J28" s="81"/>
      <c r="K28" s="81"/>
      <c r="L28" s="82">
        <v>8850103</v>
      </c>
      <c r="M28" s="79" t="s">
        <v>10</v>
      </c>
      <c r="N28" s="83">
        <v>2</v>
      </c>
      <c r="O28" s="79" t="s">
        <v>351</v>
      </c>
      <c r="P28" s="79"/>
      <c r="Q28" s="81" t="s">
        <v>186</v>
      </c>
      <c r="R28" s="79"/>
    </row>
    <row r="29" spans="1:18" ht="15.75">
      <c r="A29" s="78">
        <v>25</v>
      </c>
      <c r="B29" s="79" t="s">
        <v>173</v>
      </c>
      <c r="C29" s="80" t="s">
        <v>105</v>
      </c>
      <c r="D29" s="80" t="s">
        <v>300</v>
      </c>
      <c r="E29" s="80" t="s">
        <v>275</v>
      </c>
      <c r="F29" s="80" t="s">
        <v>221</v>
      </c>
      <c r="G29" s="70" t="s">
        <v>14</v>
      </c>
      <c r="H29" s="80"/>
      <c r="I29" s="71" t="s">
        <v>106</v>
      </c>
      <c r="J29" s="81"/>
      <c r="K29" s="81"/>
      <c r="L29" s="82">
        <v>8850103</v>
      </c>
      <c r="M29" s="79" t="s">
        <v>10</v>
      </c>
      <c r="N29" s="83">
        <v>2</v>
      </c>
      <c r="O29" s="79" t="s">
        <v>352</v>
      </c>
      <c r="P29" s="79"/>
      <c r="Q29" s="81" t="s">
        <v>186</v>
      </c>
      <c r="R29" s="79"/>
    </row>
    <row r="30" spans="1:18" ht="15.75">
      <c r="A30" s="78">
        <v>26</v>
      </c>
      <c r="B30" s="79" t="s">
        <v>175</v>
      </c>
      <c r="C30" s="80" t="s">
        <v>111</v>
      </c>
      <c r="D30" s="80" t="s">
        <v>211</v>
      </c>
      <c r="E30" s="80" t="s">
        <v>267</v>
      </c>
      <c r="F30" s="80" t="s">
        <v>222</v>
      </c>
      <c r="G30" s="70" t="s">
        <v>14</v>
      </c>
      <c r="H30" s="80"/>
      <c r="I30" s="71" t="s">
        <v>116</v>
      </c>
      <c r="J30" s="81"/>
      <c r="K30" s="81"/>
      <c r="L30" s="82">
        <v>8850103</v>
      </c>
      <c r="M30" s="79" t="s">
        <v>10</v>
      </c>
      <c r="N30" s="83">
        <v>2</v>
      </c>
      <c r="O30" s="79" t="s">
        <v>353</v>
      </c>
      <c r="P30" s="79"/>
      <c r="Q30" s="81" t="s">
        <v>186</v>
      </c>
      <c r="R30" s="79"/>
    </row>
    <row r="31" spans="1:18" ht="15.75">
      <c r="A31" s="78">
        <v>27</v>
      </c>
      <c r="B31" s="79" t="s">
        <v>148</v>
      </c>
      <c r="C31" s="80" t="s">
        <v>58</v>
      </c>
      <c r="D31" s="80" t="s">
        <v>249</v>
      </c>
      <c r="E31" s="80" t="s">
        <v>276</v>
      </c>
      <c r="F31" s="80" t="s">
        <v>208</v>
      </c>
      <c r="G31" s="70" t="s">
        <v>11</v>
      </c>
      <c r="H31" s="80"/>
      <c r="I31" s="71" t="s">
        <v>59</v>
      </c>
      <c r="J31" s="81"/>
      <c r="K31" s="81"/>
      <c r="L31" s="82">
        <v>8850103</v>
      </c>
      <c r="M31" s="79" t="s">
        <v>10</v>
      </c>
      <c r="N31" s="83">
        <v>2</v>
      </c>
      <c r="O31" s="79" t="s">
        <v>354</v>
      </c>
      <c r="P31" s="79"/>
      <c r="Q31" s="81"/>
      <c r="R31" s="79"/>
    </row>
    <row r="32" spans="1:18" ht="15.75">
      <c r="A32" s="78">
        <v>28</v>
      </c>
      <c r="B32" s="79" t="s">
        <v>150</v>
      </c>
      <c r="C32" s="80" t="s">
        <v>69</v>
      </c>
      <c r="D32" s="80" t="s">
        <v>253</v>
      </c>
      <c r="E32" s="80" t="s">
        <v>277</v>
      </c>
      <c r="F32" s="80" t="s">
        <v>209</v>
      </c>
      <c r="G32" s="70" t="s">
        <v>11</v>
      </c>
      <c r="H32" s="80"/>
      <c r="I32" s="71" t="s">
        <v>60</v>
      </c>
      <c r="J32" s="81"/>
      <c r="K32" s="81"/>
      <c r="L32" s="82">
        <v>8850103</v>
      </c>
      <c r="M32" s="79" t="s">
        <v>10</v>
      </c>
      <c r="N32" s="83">
        <v>2</v>
      </c>
      <c r="O32" s="79" t="s">
        <v>355</v>
      </c>
      <c r="P32" s="79"/>
      <c r="Q32" s="81"/>
      <c r="R32" s="79"/>
    </row>
    <row r="33" spans="1:18" ht="15.75">
      <c r="A33" s="78">
        <v>29</v>
      </c>
      <c r="B33" s="79" t="s">
        <v>179</v>
      </c>
      <c r="C33" s="80" t="s">
        <v>113</v>
      </c>
      <c r="D33" s="80" t="s">
        <v>245</v>
      </c>
      <c r="E33" s="80" t="s">
        <v>273</v>
      </c>
      <c r="F33" s="80" t="s">
        <v>223</v>
      </c>
      <c r="G33" s="70" t="s">
        <v>11</v>
      </c>
      <c r="H33" s="80"/>
      <c r="I33" s="71" t="s">
        <v>121</v>
      </c>
      <c r="J33" s="81"/>
      <c r="K33" s="81"/>
      <c r="L33" s="82">
        <v>8850103</v>
      </c>
      <c r="M33" s="79" t="s">
        <v>10</v>
      </c>
      <c r="N33" s="83">
        <v>2</v>
      </c>
      <c r="O33" s="79" t="s">
        <v>356</v>
      </c>
      <c r="P33" s="79"/>
      <c r="Q33" s="81" t="s">
        <v>186</v>
      </c>
      <c r="R33" s="79"/>
    </row>
    <row r="34" spans="1:18" ht="15.75">
      <c r="A34" s="78">
        <v>30</v>
      </c>
      <c r="B34" s="79" t="s">
        <v>170</v>
      </c>
      <c r="C34" s="80" t="s">
        <v>102</v>
      </c>
      <c r="D34" s="80" t="s">
        <v>301</v>
      </c>
      <c r="E34" s="80" t="s">
        <v>278</v>
      </c>
      <c r="F34" s="80" t="s">
        <v>226</v>
      </c>
      <c r="G34" s="70" t="s">
        <v>14</v>
      </c>
      <c r="H34" s="80"/>
      <c r="I34" s="71" t="s">
        <v>103</v>
      </c>
      <c r="J34" s="81"/>
      <c r="K34" s="81"/>
      <c r="L34" s="82">
        <v>8440222</v>
      </c>
      <c r="M34" s="79" t="s">
        <v>12</v>
      </c>
      <c r="N34" s="83">
        <v>2</v>
      </c>
      <c r="O34" s="79" t="s">
        <v>357</v>
      </c>
      <c r="P34" s="79"/>
      <c r="Q34" s="81" t="s">
        <v>186</v>
      </c>
      <c r="R34" s="79"/>
    </row>
    <row r="35" spans="1:18" ht="15.75">
      <c r="A35" s="78">
        <v>31</v>
      </c>
      <c r="B35" s="79" t="s">
        <v>168</v>
      </c>
      <c r="C35" s="80" t="s">
        <v>99</v>
      </c>
      <c r="D35" s="80" t="s">
        <v>249</v>
      </c>
      <c r="E35" s="80" t="s">
        <v>279</v>
      </c>
      <c r="F35" s="80" t="s">
        <v>225</v>
      </c>
      <c r="G35" s="70" t="s">
        <v>11</v>
      </c>
      <c r="H35" s="80"/>
      <c r="I35" s="71" t="s">
        <v>184</v>
      </c>
      <c r="J35" s="81"/>
      <c r="K35" s="81"/>
      <c r="L35" s="82">
        <v>8440222</v>
      </c>
      <c r="M35" s="79" t="s">
        <v>12</v>
      </c>
      <c r="N35" s="83">
        <v>2</v>
      </c>
      <c r="O35" s="79" t="s">
        <v>358</v>
      </c>
      <c r="P35" s="79"/>
      <c r="Q35" s="81" t="s">
        <v>186</v>
      </c>
      <c r="R35" s="79"/>
    </row>
    <row r="36" spans="1:18" ht="15.75">
      <c r="A36" s="78">
        <v>32</v>
      </c>
      <c r="B36" s="79" t="s">
        <v>160</v>
      </c>
      <c r="C36" s="80" t="s">
        <v>83</v>
      </c>
      <c r="D36" s="80" t="s">
        <v>302</v>
      </c>
      <c r="E36" s="80" t="s">
        <v>280</v>
      </c>
      <c r="F36" s="80" t="s">
        <v>224</v>
      </c>
      <c r="G36" s="70" t="s">
        <v>11</v>
      </c>
      <c r="H36" s="80"/>
      <c r="I36" s="71" t="s">
        <v>84</v>
      </c>
      <c r="J36" s="81"/>
      <c r="K36" s="81"/>
      <c r="L36" s="82">
        <v>8440222</v>
      </c>
      <c r="M36" s="79" t="s">
        <v>12</v>
      </c>
      <c r="N36" s="83">
        <v>2</v>
      </c>
      <c r="O36" s="79" t="s">
        <v>359</v>
      </c>
      <c r="P36" s="79" t="s">
        <v>187</v>
      </c>
      <c r="Q36" s="81" t="s">
        <v>186</v>
      </c>
      <c r="R36" s="79"/>
    </row>
    <row r="37" spans="1:18" ht="15.75">
      <c r="A37" s="78">
        <v>33</v>
      </c>
      <c r="B37" s="79" t="s">
        <v>142</v>
      </c>
      <c r="C37" s="80" t="s">
        <v>51</v>
      </c>
      <c r="D37" s="80" t="s">
        <v>245</v>
      </c>
      <c r="E37" s="80" t="s">
        <v>263</v>
      </c>
      <c r="F37" s="80" t="s">
        <v>228</v>
      </c>
      <c r="G37" s="70" t="s">
        <v>14</v>
      </c>
      <c r="H37" s="80"/>
      <c r="I37" s="71" t="s">
        <v>52</v>
      </c>
      <c r="J37" s="81"/>
      <c r="K37" s="81"/>
      <c r="L37" s="82">
        <v>8440224</v>
      </c>
      <c r="M37" s="79" t="s">
        <v>9</v>
      </c>
      <c r="N37" s="83">
        <v>2</v>
      </c>
      <c r="O37" s="79" t="s">
        <v>360</v>
      </c>
      <c r="P37" s="79"/>
      <c r="Q37" s="81"/>
      <c r="R37" s="79"/>
    </row>
    <row r="38" spans="1:18" ht="15.75">
      <c r="A38" s="78">
        <v>34</v>
      </c>
      <c r="B38" s="79" t="s">
        <v>143</v>
      </c>
      <c r="C38" s="80" t="s">
        <v>15</v>
      </c>
      <c r="D38" s="80" t="s">
        <v>303</v>
      </c>
      <c r="E38" s="80" t="s">
        <v>281</v>
      </c>
      <c r="F38" s="80" t="s">
        <v>229</v>
      </c>
      <c r="G38" s="70" t="s">
        <v>14</v>
      </c>
      <c r="H38" s="80"/>
      <c r="I38" s="71" t="s">
        <v>16</v>
      </c>
      <c r="J38" s="81"/>
      <c r="K38" s="81"/>
      <c r="L38" s="82">
        <v>8440224</v>
      </c>
      <c r="M38" s="79" t="s">
        <v>9</v>
      </c>
      <c r="N38" s="83">
        <v>2</v>
      </c>
      <c r="O38" s="79" t="s">
        <v>361</v>
      </c>
      <c r="P38" s="79"/>
      <c r="Q38" s="81"/>
      <c r="R38" s="79"/>
    </row>
    <row r="39" spans="1:18" ht="15.75">
      <c r="A39" s="78">
        <v>35</v>
      </c>
      <c r="B39" s="79" t="s">
        <v>130</v>
      </c>
      <c r="C39" s="80" t="s">
        <v>35</v>
      </c>
      <c r="D39" s="80" t="s">
        <v>249</v>
      </c>
      <c r="E39" s="80" t="s">
        <v>267</v>
      </c>
      <c r="F39" s="80" t="s">
        <v>206</v>
      </c>
      <c r="G39" s="70" t="s">
        <v>14</v>
      </c>
      <c r="H39" s="80"/>
      <c r="I39" s="71">
        <v>34946</v>
      </c>
      <c r="J39" s="81"/>
      <c r="K39" s="81"/>
      <c r="L39" s="82">
        <v>8440224</v>
      </c>
      <c r="M39" s="79" t="s">
        <v>9</v>
      </c>
      <c r="N39" s="83">
        <v>2</v>
      </c>
      <c r="O39" s="79" t="s">
        <v>362</v>
      </c>
      <c r="P39" s="79"/>
      <c r="Q39" s="81"/>
      <c r="R39" s="79"/>
    </row>
    <row r="40" spans="1:18" ht="15.75">
      <c r="A40" s="78">
        <v>36</v>
      </c>
      <c r="B40" s="79" t="s">
        <v>144</v>
      </c>
      <c r="C40" s="80" t="s">
        <v>53</v>
      </c>
      <c r="D40" s="80" t="s">
        <v>254</v>
      </c>
      <c r="E40" s="80" t="s">
        <v>282</v>
      </c>
      <c r="F40" s="80" t="s">
        <v>219</v>
      </c>
      <c r="G40" s="70" t="s">
        <v>14</v>
      </c>
      <c r="H40" s="80"/>
      <c r="I40" s="71" t="s">
        <v>54</v>
      </c>
      <c r="J40" s="81"/>
      <c r="K40" s="81"/>
      <c r="L40" s="82">
        <v>8440224</v>
      </c>
      <c r="M40" s="79" t="s">
        <v>9</v>
      </c>
      <c r="N40" s="83">
        <v>2</v>
      </c>
      <c r="O40" s="79" t="s">
        <v>363</v>
      </c>
      <c r="P40" s="79"/>
      <c r="Q40" s="81" t="s">
        <v>186</v>
      </c>
      <c r="R40" s="79"/>
    </row>
    <row r="41" spans="1:18" ht="15.75">
      <c r="A41" s="78">
        <v>37</v>
      </c>
      <c r="B41" s="79" t="s">
        <v>319</v>
      </c>
      <c r="C41" s="80" t="s">
        <v>313</v>
      </c>
      <c r="D41" s="80" t="s">
        <v>322</v>
      </c>
      <c r="E41" s="80" t="s">
        <v>228</v>
      </c>
      <c r="F41" s="80" t="s">
        <v>215</v>
      </c>
      <c r="G41" s="70" t="s">
        <v>14</v>
      </c>
      <c r="H41" s="80"/>
      <c r="I41" s="71" t="s">
        <v>314</v>
      </c>
      <c r="J41" s="81"/>
      <c r="K41" s="81"/>
      <c r="L41" s="82">
        <v>8440224</v>
      </c>
      <c r="M41" s="79" t="s">
        <v>9</v>
      </c>
      <c r="N41" s="83">
        <v>2</v>
      </c>
      <c r="O41" s="79" t="s">
        <v>364</v>
      </c>
      <c r="P41" s="79"/>
      <c r="Q41" s="81" t="s">
        <v>186</v>
      </c>
      <c r="R41" s="79"/>
    </row>
    <row r="42" spans="1:18" ht="15.75">
      <c r="A42" s="78">
        <v>38</v>
      </c>
      <c r="B42" s="79" t="s">
        <v>149</v>
      </c>
      <c r="C42" s="80" t="s">
        <v>67</v>
      </c>
      <c r="D42" s="80" t="s">
        <v>255</v>
      </c>
      <c r="E42" s="80" t="s">
        <v>283</v>
      </c>
      <c r="F42" s="80" t="s">
        <v>230</v>
      </c>
      <c r="G42" s="70" t="s">
        <v>11</v>
      </c>
      <c r="H42" s="80"/>
      <c r="I42" s="71" t="s">
        <v>68</v>
      </c>
      <c r="J42" s="81"/>
      <c r="K42" s="81"/>
      <c r="L42" s="82">
        <v>8440224</v>
      </c>
      <c r="M42" s="79" t="s">
        <v>9</v>
      </c>
      <c r="N42" s="83">
        <v>2</v>
      </c>
      <c r="O42" s="79" t="s">
        <v>365</v>
      </c>
      <c r="P42" s="79"/>
      <c r="Q42" s="81" t="s">
        <v>186</v>
      </c>
      <c r="R42" s="79"/>
    </row>
    <row r="43" spans="1:18" ht="15.75">
      <c r="A43" s="78">
        <v>39</v>
      </c>
      <c r="B43" s="79" t="s">
        <v>141</v>
      </c>
      <c r="C43" s="80" t="s">
        <v>49</v>
      </c>
      <c r="D43" s="80" t="s">
        <v>249</v>
      </c>
      <c r="E43" s="80" t="s">
        <v>284</v>
      </c>
      <c r="F43" s="80" t="s">
        <v>227</v>
      </c>
      <c r="G43" s="70" t="s">
        <v>11</v>
      </c>
      <c r="H43" s="80"/>
      <c r="I43" s="71" t="s">
        <v>50</v>
      </c>
      <c r="J43" s="81"/>
      <c r="K43" s="81"/>
      <c r="L43" s="82">
        <v>8440224</v>
      </c>
      <c r="M43" s="79" t="s">
        <v>9</v>
      </c>
      <c r="N43" s="83">
        <v>2</v>
      </c>
      <c r="O43" s="79" t="s">
        <v>366</v>
      </c>
      <c r="P43" s="79"/>
      <c r="Q43" s="81" t="s">
        <v>186</v>
      </c>
      <c r="R43" s="79"/>
    </row>
    <row r="44" spans="1:18" ht="15.75">
      <c r="A44" s="78">
        <v>40</v>
      </c>
      <c r="B44" s="79" t="s">
        <v>134</v>
      </c>
      <c r="C44" s="80" t="s">
        <v>38</v>
      </c>
      <c r="D44" s="80" t="s">
        <v>301</v>
      </c>
      <c r="E44" s="80" t="s">
        <v>266</v>
      </c>
      <c r="F44" s="80" t="s">
        <v>221</v>
      </c>
      <c r="G44" s="70" t="s">
        <v>14</v>
      </c>
      <c r="H44" s="80"/>
      <c r="I44" s="71" t="s">
        <v>39</v>
      </c>
      <c r="J44" s="81"/>
      <c r="K44" s="81"/>
      <c r="L44" s="82">
        <v>8440224</v>
      </c>
      <c r="M44" s="79" t="s">
        <v>9</v>
      </c>
      <c r="N44" s="83">
        <v>2</v>
      </c>
      <c r="O44" s="79" t="s">
        <v>367</v>
      </c>
      <c r="P44" s="79"/>
      <c r="Q44" s="81" t="s">
        <v>186</v>
      </c>
      <c r="R44" s="79"/>
    </row>
    <row r="45" spans="1:18" ht="15.75">
      <c r="A45" s="78">
        <v>41</v>
      </c>
      <c r="B45" s="79" t="s">
        <v>178</v>
      </c>
      <c r="C45" s="80" t="s">
        <v>114</v>
      </c>
      <c r="D45" s="80" t="s">
        <v>256</v>
      </c>
      <c r="E45" s="80" t="s">
        <v>266</v>
      </c>
      <c r="F45" s="80" t="s">
        <v>231</v>
      </c>
      <c r="G45" s="70" t="s">
        <v>11</v>
      </c>
      <c r="H45" s="80"/>
      <c r="I45" s="71" t="s">
        <v>120</v>
      </c>
      <c r="J45" s="81"/>
      <c r="K45" s="81"/>
      <c r="L45" s="82">
        <v>8440224</v>
      </c>
      <c r="M45" s="79" t="s">
        <v>9</v>
      </c>
      <c r="N45" s="83">
        <v>2</v>
      </c>
      <c r="O45" s="79" t="s">
        <v>368</v>
      </c>
      <c r="P45" s="79"/>
      <c r="Q45" s="81" t="s">
        <v>186</v>
      </c>
      <c r="R45" s="79"/>
    </row>
    <row r="46" spans="1:18" ht="15.75">
      <c r="A46" s="78">
        <v>42</v>
      </c>
      <c r="B46" s="79" t="s">
        <v>176</v>
      </c>
      <c r="C46" s="80" t="s">
        <v>117</v>
      </c>
      <c r="D46" s="80" t="s">
        <v>211</v>
      </c>
      <c r="E46" s="80" t="s">
        <v>285</v>
      </c>
      <c r="F46" s="80" t="s">
        <v>217</v>
      </c>
      <c r="G46" s="70" t="s">
        <v>11</v>
      </c>
      <c r="H46" s="80"/>
      <c r="I46" s="71" t="s">
        <v>185</v>
      </c>
      <c r="J46" s="81"/>
      <c r="K46" s="81"/>
      <c r="L46" s="82">
        <v>8440301</v>
      </c>
      <c r="M46" s="79" t="s">
        <v>7</v>
      </c>
      <c r="N46" s="83">
        <v>3</v>
      </c>
      <c r="O46" s="79" t="s">
        <v>369</v>
      </c>
      <c r="P46" s="79"/>
      <c r="Q46" s="81" t="s">
        <v>186</v>
      </c>
      <c r="R46" s="79"/>
    </row>
    <row r="47" spans="1:18" ht="15.75">
      <c r="A47" s="78">
        <v>43</v>
      </c>
      <c r="B47" s="79" t="s">
        <v>199</v>
      </c>
      <c r="C47" s="80" t="s">
        <v>197</v>
      </c>
      <c r="D47" s="80" t="s">
        <v>305</v>
      </c>
      <c r="E47" s="80" t="s">
        <v>289</v>
      </c>
      <c r="F47" s="80" t="s">
        <v>219</v>
      </c>
      <c r="G47" s="70" t="s">
        <v>14</v>
      </c>
      <c r="H47" s="80"/>
      <c r="I47" s="71" t="s">
        <v>198</v>
      </c>
      <c r="J47" s="81"/>
      <c r="K47" s="81"/>
      <c r="L47" s="82">
        <v>8440301</v>
      </c>
      <c r="M47" s="79" t="s">
        <v>7</v>
      </c>
      <c r="N47" s="83">
        <v>3</v>
      </c>
      <c r="O47" s="79" t="s">
        <v>370</v>
      </c>
      <c r="P47" s="79"/>
      <c r="Q47" s="81"/>
      <c r="R47" s="79"/>
    </row>
    <row r="48" spans="1:18" ht="15.75">
      <c r="A48" s="78">
        <v>44</v>
      </c>
      <c r="B48" s="79" t="s">
        <v>138</v>
      </c>
      <c r="C48" s="80" t="s">
        <v>46</v>
      </c>
      <c r="D48" s="80" t="s">
        <v>304</v>
      </c>
      <c r="E48" s="80" t="s">
        <v>286</v>
      </c>
      <c r="F48" s="80" t="s">
        <v>235</v>
      </c>
      <c r="G48" s="70" t="s">
        <v>14</v>
      </c>
      <c r="H48" s="80"/>
      <c r="I48" s="71" t="s">
        <v>47</v>
      </c>
      <c r="J48" s="81"/>
      <c r="K48" s="81"/>
      <c r="L48" s="82">
        <v>8440301</v>
      </c>
      <c r="M48" s="79" t="s">
        <v>7</v>
      </c>
      <c r="N48" s="83">
        <v>3</v>
      </c>
      <c r="O48" s="79" t="s">
        <v>371</v>
      </c>
      <c r="P48" s="79"/>
      <c r="Q48" s="81"/>
      <c r="R48" s="79"/>
    </row>
    <row r="49" spans="1:18" ht="15.75">
      <c r="A49" s="78">
        <v>45</v>
      </c>
      <c r="B49" s="79" t="s">
        <v>136</v>
      </c>
      <c r="C49" s="80" t="s">
        <v>42</v>
      </c>
      <c r="D49" s="80" t="s">
        <v>257</v>
      </c>
      <c r="E49" s="80" t="s">
        <v>279</v>
      </c>
      <c r="F49" s="80" t="s">
        <v>210</v>
      </c>
      <c r="G49" s="70" t="s">
        <v>11</v>
      </c>
      <c r="H49" s="80"/>
      <c r="I49" s="71" t="s">
        <v>43</v>
      </c>
      <c r="J49" s="81"/>
      <c r="K49" s="81"/>
      <c r="L49" s="82">
        <v>8440301</v>
      </c>
      <c r="M49" s="79" t="s">
        <v>7</v>
      </c>
      <c r="N49" s="83">
        <v>3</v>
      </c>
      <c r="O49" s="79" t="s">
        <v>372</v>
      </c>
      <c r="P49" s="79"/>
      <c r="Q49" s="81" t="s">
        <v>186</v>
      </c>
      <c r="R49" s="79"/>
    </row>
    <row r="50" spans="1:18" ht="15.75">
      <c r="A50" s="78">
        <v>46</v>
      </c>
      <c r="B50" s="79" t="s">
        <v>123</v>
      </c>
      <c r="C50" s="80" t="s">
        <v>23</v>
      </c>
      <c r="D50" s="80" t="s">
        <v>249</v>
      </c>
      <c r="E50" s="80" t="s">
        <v>279</v>
      </c>
      <c r="F50" s="80" t="s">
        <v>232</v>
      </c>
      <c r="G50" s="70" t="s">
        <v>11</v>
      </c>
      <c r="H50" s="80"/>
      <c r="I50" s="71" t="s">
        <v>24</v>
      </c>
      <c r="J50" s="81"/>
      <c r="K50" s="81"/>
      <c r="L50" s="82">
        <v>8440301</v>
      </c>
      <c r="M50" s="79" t="s">
        <v>7</v>
      </c>
      <c r="N50" s="83">
        <v>3</v>
      </c>
      <c r="O50" s="79" t="s">
        <v>373</v>
      </c>
      <c r="P50" s="79"/>
      <c r="Q50" s="81"/>
      <c r="R50" s="79"/>
    </row>
    <row r="51" spans="1:18" ht="15.75">
      <c r="A51" s="78">
        <v>47</v>
      </c>
      <c r="B51" s="79" t="s">
        <v>137</v>
      </c>
      <c r="C51" s="80" t="s">
        <v>44</v>
      </c>
      <c r="D51" s="80" t="s">
        <v>249</v>
      </c>
      <c r="E51" s="80" t="s">
        <v>287</v>
      </c>
      <c r="F51" s="80" t="s">
        <v>234</v>
      </c>
      <c r="G51" s="70" t="s">
        <v>11</v>
      </c>
      <c r="H51" s="80"/>
      <c r="I51" s="71" t="s">
        <v>45</v>
      </c>
      <c r="J51" s="81"/>
      <c r="K51" s="81"/>
      <c r="L51" s="82">
        <v>8440301</v>
      </c>
      <c r="M51" s="79" t="s">
        <v>7</v>
      </c>
      <c r="N51" s="83">
        <v>3</v>
      </c>
      <c r="O51" s="79" t="s">
        <v>374</v>
      </c>
      <c r="P51" s="79"/>
      <c r="Q51" s="81"/>
      <c r="R51" s="79"/>
    </row>
    <row r="52" spans="1:18" ht="15.75">
      <c r="A52" s="78">
        <v>48</v>
      </c>
      <c r="B52" s="79" t="s">
        <v>145</v>
      </c>
      <c r="C52" s="80" t="s">
        <v>62</v>
      </c>
      <c r="D52" s="80" t="s">
        <v>258</v>
      </c>
      <c r="E52" s="80" t="s">
        <v>273</v>
      </c>
      <c r="F52" s="80" t="s">
        <v>236</v>
      </c>
      <c r="G52" s="70" t="s">
        <v>11</v>
      </c>
      <c r="H52" s="80"/>
      <c r="I52" s="71" t="s">
        <v>182</v>
      </c>
      <c r="J52" s="81"/>
      <c r="K52" s="81"/>
      <c r="L52" s="82">
        <v>8440301</v>
      </c>
      <c r="M52" s="79" t="s">
        <v>7</v>
      </c>
      <c r="N52" s="83">
        <v>3</v>
      </c>
      <c r="O52" s="79" t="s">
        <v>375</v>
      </c>
      <c r="P52" s="79"/>
      <c r="Q52" s="81" t="s">
        <v>186</v>
      </c>
      <c r="R52" s="79"/>
    </row>
    <row r="53" spans="1:18" ht="15.75">
      <c r="A53" s="78">
        <v>49</v>
      </c>
      <c r="B53" s="79" t="s">
        <v>126</v>
      </c>
      <c r="C53" s="80" t="s">
        <v>28</v>
      </c>
      <c r="D53" s="80" t="s">
        <v>249</v>
      </c>
      <c r="E53" s="80" t="s">
        <v>267</v>
      </c>
      <c r="F53" s="80" t="s">
        <v>233</v>
      </c>
      <c r="G53" s="70" t="s">
        <v>14</v>
      </c>
      <c r="H53" s="80"/>
      <c r="I53" s="71" t="s">
        <v>29</v>
      </c>
      <c r="J53" s="81"/>
      <c r="K53" s="81"/>
      <c r="L53" s="82">
        <v>8440301</v>
      </c>
      <c r="M53" s="79" t="s">
        <v>7</v>
      </c>
      <c r="N53" s="83">
        <v>3</v>
      </c>
      <c r="O53" s="79" t="s">
        <v>376</v>
      </c>
      <c r="P53" s="79"/>
      <c r="Q53" s="81"/>
      <c r="R53" s="79"/>
    </row>
    <row r="54" spans="1:18" ht="15.75">
      <c r="A54" s="78">
        <v>50</v>
      </c>
      <c r="B54" s="79" t="s">
        <v>177</v>
      </c>
      <c r="C54" s="80" t="s">
        <v>118</v>
      </c>
      <c r="D54" s="80" t="s">
        <v>298</v>
      </c>
      <c r="E54" s="80" t="s">
        <v>288</v>
      </c>
      <c r="F54" s="80" t="s">
        <v>233</v>
      </c>
      <c r="G54" s="70" t="s">
        <v>14</v>
      </c>
      <c r="H54" s="80"/>
      <c r="I54" s="71" t="s">
        <v>119</v>
      </c>
      <c r="J54" s="81"/>
      <c r="K54" s="81"/>
      <c r="L54" s="82">
        <v>8440301</v>
      </c>
      <c r="M54" s="79" t="s">
        <v>7</v>
      </c>
      <c r="N54" s="83">
        <v>3</v>
      </c>
      <c r="O54" s="79" t="s">
        <v>377</v>
      </c>
      <c r="P54" s="79"/>
      <c r="Q54" s="81" t="s">
        <v>186</v>
      </c>
      <c r="R54" s="79"/>
    </row>
    <row r="55" spans="1:18" ht="15.75">
      <c r="A55" s="78">
        <v>51</v>
      </c>
      <c r="B55" s="79" t="s">
        <v>152</v>
      </c>
      <c r="C55" s="80" t="s">
        <v>72</v>
      </c>
      <c r="D55" s="80" t="s">
        <v>249</v>
      </c>
      <c r="E55" s="80" t="s">
        <v>290</v>
      </c>
      <c r="F55" s="80" t="s">
        <v>218</v>
      </c>
      <c r="G55" s="70" t="s">
        <v>14</v>
      </c>
      <c r="H55" s="80"/>
      <c r="I55" s="71" t="s">
        <v>73</v>
      </c>
      <c r="J55" s="81"/>
      <c r="K55" s="81"/>
      <c r="L55" s="82">
        <v>8850101</v>
      </c>
      <c r="M55" s="79" t="s">
        <v>13</v>
      </c>
      <c r="N55" s="83">
        <v>3</v>
      </c>
      <c r="O55" s="79" t="s">
        <v>378</v>
      </c>
      <c r="P55" s="79" t="s">
        <v>187</v>
      </c>
      <c r="Q55" s="81" t="s">
        <v>186</v>
      </c>
      <c r="R55" s="79"/>
    </row>
    <row r="56" spans="1:18" ht="15.75">
      <c r="A56" s="78">
        <v>52</v>
      </c>
      <c r="B56" s="79" t="s">
        <v>125</v>
      </c>
      <c r="C56" s="80" t="s">
        <v>22</v>
      </c>
      <c r="D56" s="80" t="s">
        <v>249</v>
      </c>
      <c r="E56" s="80" t="s">
        <v>291</v>
      </c>
      <c r="F56" s="80" t="s">
        <v>218</v>
      </c>
      <c r="G56" s="70" t="s">
        <v>11</v>
      </c>
      <c r="H56" s="80"/>
      <c r="I56" s="71" t="s">
        <v>27</v>
      </c>
      <c r="J56" s="81"/>
      <c r="K56" s="81"/>
      <c r="L56" s="82">
        <v>8850101</v>
      </c>
      <c r="M56" s="79" t="s">
        <v>13</v>
      </c>
      <c r="N56" s="83">
        <v>3</v>
      </c>
      <c r="O56" s="79" t="s">
        <v>379</v>
      </c>
      <c r="P56" s="79"/>
      <c r="Q56" s="81" t="s">
        <v>186</v>
      </c>
      <c r="R56" s="79"/>
    </row>
    <row r="57" spans="1:18" ht="15.75">
      <c r="A57" s="78">
        <v>53</v>
      </c>
      <c r="B57" s="79" t="s">
        <v>133</v>
      </c>
      <c r="C57" s="80" t="s">
        <v>36</v>
      </c>
      <c r="D57" s="80" t="s">
        <v>306</v>
      </c>
      <c r="E57" s="80" t="s">
        <v>292</v>
      </c>
      <c r="F57" s="80" t="s">
        <v>204</v>
      </c>
      <c r="G57" s="70" t="s">
        <v>11</v>
      </c>
      <c r="H57" s="80"/>
      <c r="I57" s="71" t="s">
        <v>37</v>
      </c>
      <c r="J57" s="81"/>
      <c r="K57" s="81"/>
      <c r="L57" s="82">
        <v>8850101</v>
      </c>
      <c r="M57" s="79" t="s">
        <v>13</v>
      </c>
      <c r="N57" s="83">
        <v>3</v>
      </c>
      <c r="O57" s="79" t="s">
        <v>380</v>
      </c>
      <c r="P57" s="79"/>
      <c r="Q57" s="81"/>
      <c r="R57" s="79"/>
    </row>
    <row r="58" spans="1:18" ht="15.75">
      <c r="A58" s="78">
        <v>54</v>
      </c>
      <c r="B58" s="79" t="s">
        <v>124</v>
      </c>
      <c r="C58" s="80" t="s">
        <v>25</v>
      </c>
      <c r="D58" s="80" t="s">
        <v>259</v>
      </c>
      <c r="E58" s="80" t="s">
        <v>293</v>
      </c>
      <c r="F58" s="80" t="s">
        <v>237</v>
      </c>
      <c r="G58" s="70" t="s">
        <v>11</v>
      </c>
      <c r="H58" s="80"/>
      <c r="I58" s="71" t="s">
        <v>26</v>
      </c>
      <c r="J58" s="81"/>
      <c r="K58" s="81"/>
      <c r="L58" s="82">
        <v>8850101</v>
      </c>
      <c r="M58" s="79" t="s">
        <v>13</v>
      </c>
      <c r="N58" s="83">
        <v>3</v>
      </c>
      <c r="O58" s="79" t="s">
        <v>381</v>
      </c>
      <c r="P58" s="79"/>
      <c r="Q58" s="81" t="s">
        <v>186</v>
      </c>
      <c r="R58" s="79"/>
    </row>
    <row r="59" spans="1:18" ht="15.75">
      <c r="A59" s="78">
        <v>55</v>
      </c>
      <c r="B59" s="79" t="s">
        <v>135</v>
      </c>
      <c r="C59" s="80" t="s">
        <v>40</v>
      </c>
      <c r="D59" s="80" t="s">
        <v>298</v>
      </c>
      <c r="E59" s="80" t="s">
        <v>294</v>
      </c>
      <c r="F59" s="80" t="s">
        <v>239</v>
      </c>
      <c r="G59" s="70" t="s">
        <v>14</v>
      </c>
      <c r="H59" s="80"/>
      <c r="I59" s="71" t="s">
        <v>41</v>
      </c>
      <c r="J59" s="81"/>
      <c r="K59" s="81"/>
      <c r="L59" s="82">
        <v>8850101</v>
      </c>
      <c r="M59" s="79" t="s">
        <v>13</v>
      </c>
      <c r="N59" s="83">
        <v>3</v>
      </c>
      <c r="O59" s="79" t="s">
        <v>382</v>
      </c>
      <c r="P59" s="79"/>
      <c r="Q59" s="81"/>
      <c r="R59" s="79"/>
    </row>
    <row r="60" spans="1:18" ht="15.75">
      <c r="A60" s="78">
        <v>56</v>
      </c>
      <c r="B60" s="79" t="s">
        <v>157</v>
      </c>
      <c r="C60" s="80" t="s">
        <v>63</v>
      </c>
      <c r="D60" s="80" t="s">
        <v>245</v>
      </c>
      <c r="E60" s="80" t="s">
        <v>293</v>
      </c>
      <c r="F60" s="80" t="s">
        <v>241</v>
      </c>
      <c r="G60" s="70" t="s">
        <v>11</v>
      </c>
      <c r="H60" s="80"/>
      <c r="I60" s="71" t="s">
        <v>64</v>
      </c>
      <c r="J60" s="81"/>
      <c r="K60" s="81"/>
      <c r="L60" s="82">
        <v>8850101</v>
      </c>
      <c r="M60" s="79" t="s">
        <v>13</v>
      </c>
      <c r="N60" s="83">
        <v>3</v>
      </c>
      <c r="O60" s="79" t="s">
        <v>383</v>
      </c>
      <c r="P60" s="79"/>
      <c r="Q60" s="81" t="s">
        <v>186</v>
      </c>
      <c r="R60" s="79"/>
    </row>
    <row r="61" spans="1:18" ht="15.75">
      <c r="A61" s="78">
        <v>57</v>
      </c>
      <c r="B61" s="79" t="s">
        <v>147</v>
      </c>
      <c r="C61" s="80" t="s">
        <v>57</v>
      </c>
      <c r="D61" s="80" t="s">
        <v>260</v>
      </c>
      <c r="E61" s="80" t="s">
        <v>267</v>
      </c>
      <c r="F61" s="80" t="s">
        <v>240</v>
      </c>
      <c r="G61" s="70" t="s">
        <v>14</v>
      </c>
      <c r="H61" s="80"/>
      <c r="I61" s="71" t="s">
        <v>183</v>
      </c>
      <c r="J61" s="81"/>
      <c r="K61" s="81"/>
      <c r="L61" s="82">
        <v>8850101</v>
      </c>
      <c r="M61" s="79" t="s">
        <v>13</v>
      </c>
      <c r="N61" s="83">
        <v>3</v>
      </c>
      <c r="O61" s="79" t="s">
        <v>384</v>
      </c>
      <c r="P61" s="79"/>
      <c r="Q61" s="81" t="s">
        <v>186</v>
      </c>
      <c r="R61" s="79"/>
    </row>
    <row r="62" spans="1:17" ht="15.75">
      <c r="A62" s="78">
        <v>58</v>
      </c>
      <c r="B62" s="79" t="s">
        <v>171</v>
      </c>
      <c r="C62" s="80" t="s">
        <v>110</v>
      </c>
      <c r="D62" s="80" t="s">
        <v>307</v>
      </c>
      <c r="E62" s="80" t="s">
        <v>295</v>
      </c>
      <c r="F62" s="80" t="s">
        <v>215</v>
      </c>
      <c r="G62" s="70" t="s">
        <v>14</v>
      </c>
      <c r="H62" s="80"/>
      <c r="I62" s="71" t="s">
        <v>112</v>
      </c>
      <c r="J62" s="81"/>
      <c r="K62" s="81"/>
      <c r="L62" s="82">
        <v>8850101</v>
      </c>
      <c r="M62" s="79" t="s">
        <v>13</v>
      </c>
      <c r="N62" s="83">
        <v>3</v>
      </c>
      <c r="O62" s="79" t="s">
        <v>385</v>
      </c>
      <c r="P62" s="79"/>
      <c r="Q62" s="81" t="s">
        <v>186</v>
      </c>
    </row>
    <row r="63" spans="1:17" ht="15.75">
      <c r="A63" s="78">
        <v>59</v>
      </c>
      <c r="B63" s="79" t="s">
        <v>159</v>
      </c>
      <c r="C63" s="80" t="s">
        <v>108</v>
      </c>
      <c r="D63" s="80" t="s">
        <v>250</v>
      </c>
      <c r="E63" s="80" t="s">
        <v>267</v>
      </c>
      <c r="F63" s="80" t="s">
        <v>242</v>
      </c>
      <c r="G63" s="70" t="s">
        <v>14</v>
      </c>
      <c r="H63" s="80"/>
      <c r="I63" s="71" t="s">
        <v>109</v>
      </c>
      <c r="J63" s="81"/>
      <c r="K63" s="81"/>
      <c r="L63" s="82">
        <v>8850101</v>
      </c>
      <c r="M63" s="79" t="s">
        <v>13</v>
      </c>
      <c r="N63" s="83">
        <v>3</v>
      </c>
      <c r="O63" s="79" t="s">
        <v>386</v>
      </c>
      <c r="P63" s="79"/>
      <c r="Q63" s="81" t="s">
        <v>186</v>
      </c>
    </row>
    <row r="64" spans="1:17" ht="15.75">
      <c r="A64" s="78">
        <v>60</v>
      </c>
      <c r="B64" s="79" t="s">
        <v>166</v>
      </c>
      <c r="C64" s="80" t="s">
        <v>95</v>
      </c>
      <c r="D64" s="80" t="s">
        <v>257</v>
      </c>
      <c r="E64" s="80" t="s">
        <v>262</v>
      </c>
      <c r="F64" s="80" t="s">
        <v>243</v>
      </c>
      <c r="G64" s="70" t="s">
        <v>11</v>
      </c>
      <c r="H64" s="80"/>
      <c r="I64" s="71" t="s">
        <v>96</v>
      </c>
      <c r="J64" s="81"/>
      <c r="K64" s="81"/>
      <c r="L64" s="82">
        <v>8850101</v>
      </c>
      <c r="M64" s="79" t="s">
        <v>13</v>
      </c>
      <c r="N64" s="83">
        <v>3</v>
      </c>
      <c r="O64" s="79" t="s">
        <v>387</v>
      </c>
      <c r="P64" s="79"/>
      <c r="Q64" s="81" t="s">
        <v>186</v>
      </c>
    </row>
    <row r="65" spans="1:17" ht="15.75">
      <c r="A65" s="78">
        <v>61</v>
      </c>
      <c r="B65" s="79" t="s">
        <v>127</v>
      </c>
      <c r="C65" s="80" t="s">
        <v>30</v>
      </c>
      <c r="D65" s="80" t="s">
        <v>256</v>
      </c>
      <c r="E65" s="80" t="s">
        <v>267</v>
      </c>
      <c r="F65" s="80" t="s">
        <v>238</v>
      </c>
      <c r="G65" s="70" t="s">
        <v>14</v>
      </c>
      <c r="H65" s="80"/>
      <c r="I65" s="71" t="s">
        <v>180</v>
      </c>
      <c r="J65" s="81"/>
      <c r="K65" s="81"/>
      <c r="L65" s="82">
        <v>8850101</v>
      </c>
      <c r="M65" s="79" t="s">
        <v>13</v>
      </c>
      <c r="N65" s="83">
        <v>3</v>
      </c>
      <c r="O65" s="79" t="s">
        <v>388</v>
      </c>
      <c r="P65" s="79"/>
      <c r="Q65" s="81" t="s">
        <v>186</v>
      </c>
    </row>
    <row r="66" spans="1:17" ht="15.75">
      <c r="A66" s="78">
        <v>62</v>
      </c>
      <c r="B66" s="79" t="s">
        <v>164</v>
      </c>
      <c r="C66" s="80" t="s">
        <v>89</v>
      </c>
      <c r="D66" s="80" t="s">
        <v>255</v>
      </c>
      <c r="E66" s="80" t="s">
        <v>267</v>
      </c>
      <c r="F66" s="80" t="s">
        <v>233</v>
      </c>
      <c r="G66" s="70" t="s">
        <v>14</v>
      </c>
      <c r="H66" s="80"/>
      <c r="I66" s="71" t="s">
        <v>90</v>
      </c>
      <c r="J66" s="81"/>
      <c r="K66" s="81"/>
      <c r="L66" s="82">
        <v>8850101</v>
      </c>
      <c r="M66" s="79" t="s">
        <v>13</v>
      </c>
      <c r="N66" s="83">
        <v>3</v>
      </c>
      <c r="O66" s="79" t="s">
        <v>389</v>
      </c>
      <c r="P66" s="79"/>
      <c r="Q66" s="81" t="s">
        <v>186</v>
      </c>
    </row>
    <row r="67" spans="1:17" ht="15.75">
      <c r="A67" s="78">
        <v>63</v>
      </c>
      <c r="B67" s="79" t="s">
        <v>320</v>
      </c>
      <c r="C67" s="80" t="s">
        <v>315</v>
      </c>
      <c r="D67" s="80" t="s">
        <v>256</v>
      </c>
      <c r="E67" s="80" t="s">
        <v>218</v>
      </c>
      <c r="F67" s="80" t="s">
        <v>323</v>
      </c>
      <c r="G67" s="70" t="s">
        <v>11</v>
      </c>
      <c r="H67" s="80"/>
      <c r="I67" s="71" t="s">
        <v>316</v>
      </c>
      <c r="J67" s="81"/>
      <c r="K67" s="81"/>
      <c r="L67" s="82">
        <v>8850101</v>
      </c>
      <c r="M67" s="79" t="s">
        <v>13</v>
      </c>
      <c r="N67" s="83">
        <v>3</v>
      </c>
      <c r="O67" s="79" t="s">
        <v>390</v>
      </c>
      <c r="P67" s="79"/>
      <c r="Q67" s="81" t="s">
        <v>186</v>
      </c>
    </row>
    <row r="68" spans="1:17" ht="11.25" customHeight="1">
      <c r="A68" s="114" t="s">
        <v>312</v>
      </c>
      <c r="B68" s="115"/>
      <c r="C68" s="115"/>
      <c r="D68" s="115"/>
      <c r="E68" s="115"/>
      <c r="F68" s="115"/>
      <c r="G68" s="115"/>
      <c r="H68" s="115"/>
      <c r="I68" s="115"/>
      <c r="J68" s="115"/>
      <c r="K68" s="115"/>
      <c r="L68" s="115"/>
      <c r="M68" s="115"/>
      <c r="N68" s="115"/>
      <c r="O68" s="115"/>
      <c r="P68" s="115"/>
      <c r="Q68" s="115"/>
    </row>
    <row r="69" spans="1:17" ht="21" customHeight="1">
      <c r="A69" s="116"/>
      <c r="B69" s="116"/>
      <c r="C69" s="116"/>
      <c r="D69" s="116"/>
      <c r="E69" s="116"/>
      <c r="F69" s="116"/>
      <c r="G69" s="116"/>
      <c r="H69" s="116"/>
      <c r="I69" s="116"/>
      <c r="J69" s="116"/>
      <c r="K69" s="116"/>
      <c r="L69" s="116"/>
      <c r="M69" s="116"/>
      <c r="N69" s="116"/>
      <c r="O69" s="116"/>
      <c r="P69" s="116"/>
      <c r="Q69" s="116"/>
    </row>
  </sheetData>
  <sheetProtection/>
  <mergeCells count="4">
    <mergeCell ref="A1:Q1"/>
    <mergeCell ref="A2:Q2"/>
    <mergeCell ref="A3:Q3"/>
    <mergeCell ref="A68:Q69"/>
  </mergeCells>
  <printOptions/>
  <pageMargins left="0" right="0" top="0.25" bottom="0.25" header="0.3" footer="0.3"/>
  <pageSetup fitToHeight="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Công ty Đóng tàu Cam Ranh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Locdanhsach</dc:title>
  <dc:subject/>
  <dc:creator>Administrator</dc:creator>
  <cp:keywords>LocDS</cp:keywords>
  <dc:description>File hoàn thành nhờ sự nỗ lực làm việc</dc:description>
  <cp:lastModifiedBy>ntquy</cp:lastModifiedBy>
  <cp:lastPrinted>2020-06-23T02:17:26Z</cp:lastPrinted>
  <dcterms:created xsi:type="dcterms:W3CDTF">2008-12-11T12:00:11Z</dcterms:created>
  <dcterms:modified xsi:type="dcterms:W3CDTF">2020-06-23T03:26:20Z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